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arctiko.sharepoint.com/sites/arctiko2/Shared Documents/arctiko2/Personlige mapper/Emil/Hjælpe-ark/"/>
    </mc:Choice>
  </mc:AlternateContent>
  <xr:revisionPtr revIDLastSave="34" documentId="13_ncr:1_{E99BF1BB-7DAA-400E-8C99-4100DD12B361}" xr6:coauthVersionLast="47" xr6:coauthVersionMax="47" xr10:uidLastSave="{56A7C1A7-2050-41EA-A1D4-36213C2EC9AD}"/>
  <bookViews>
    <workbookView xWindow="28680" yWindow="-120" windowWidth="29040" windowHeight="17520" tabRatio="779" firstSheet="1" activeTab="3" xr2:uid="{00000000-000D-0000-FFFF-FFFF00000000}"/>
  </bookViews>
  <sheets>
    <sheet name="2022 catalog" sheetId="21" r:id="rId1"/>
    <sheet name="Fyldninger på div enheder" sheetId="1" r:id="rId2"/>
    <sheet name="Fyldninger ældre enheder" sheetId="16" r:id="rId3"/>
    <sheet name="Beregninger for kapillarrør" sheetId="14" r:id="rId4"/>
    <sheet name="Typeskilt info BOL" sheetId="22" r:id="rId5"/>
    <sheet name="kWh to BTU" sheetId="17" r:id="rId6"/>
    <sheet name="Voltage stabiliser" sheetId="18" r:id="rId7"/>
    <sheet name="ST enheder Bolarus" sheetId="20" r:id="rId8"/>
    <sheet name="GWP values" sheetId="11" r:id="rId9"/>
    <sheet name="List of refrigerants" sheetId="12" r:id="rId10"/>
  </sheets>
  <definedNames>
    <definedName name="_xlnm._FilterDatabase" localSheetId="2" hidden="1">'Fyldninger ældre enheder'!$A$1:$X$249</definedName>
    <definedName name="_xlnm.Print_Area" localSheetId="1">'Fyldninger på div enheder'!$A$1:$U$183</definedName>
    <definedName name="_xlnm.Print_Area" localSheetId="2">'Fyldninger ældre enheder'!$A$1:$T$186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" i="17" l="1"/>
  <c r="I46" i="17"/>
  <c r="H45" i="17"/>
  <c r="I45" i="17"/>
  <c r="H42" i="17"/>
  <c r="I42" i="17" s="1"/>
  <c r="H43" i="17"/>
  <c r="I43" i="17" s="1"/>
  <c r="H44" i="17"/>
  <c r="I44" i="17"/>
  <c r="I32" i="11" l="1"/>
  <c r="J34" i="11"/>
  <c r="L34" i="11"/>
  <c r="H41" i="17"/>
  <c r="I41" i="17" s="1"/>
  <c r="J41" i="17"/>
  <c r="K41" i="17" s="1"/>
  <c r="H40" i="17"/>
  <c r="I40" i="17"/>
  <c r="J40" i="17"/>
  <c r="K40" i="17" s="1"/>
  <c r="H39" i="17"/>
  <c r="I39" i="17" s="1"/>
  <c r="J39" i="17"/>
  <c r="K39" i="17" s="1"/>
  <c r="O25" i="11"/>
  <c r="I33" i="11"/>
  <c r="I34" i="11" s="1"/>
  <c r="J33" i="11"/>
  <c r="X26" i="11"/>
  <c r="X27" i="11"/>
  <c r="X28" i="11"/>
  <c r="X29" i="11"/>
  <c r="X30" i="11"/>
  <c r="X31" i="11"/>
  <c r="X25" i="11"/>
  <c r="W26" i="11"/>
  <c r="W27" i="11"/>
  <c r="W28" i="11"/>
  <c r="W29" i="11"/>
  <c r="W30" i="11"/>
  <c r="W31" i="11"/>
  <c r="W25" i="11"/>
  <c r="V26" i="11"/>
  <c r="V27" i="11"/>
  <c r="V28" i="11"/>
  <c r="V29" i="11"/>
  <c r="V30" i="11"/>
  <c r="V31" i="11"/>
  <c r="U26" i="11"/>
  <c r="U27" i="11"/>
  <c r="U28" i="11"/>
  <c r="U29" i="11"/>
  <c r="U30" i="11"/>
  <c r="U31" i="11"/>
  <c r="V25" i="11"/>
  <c r="U25" i="11"/>
  <c r="T26" i="11"/>
  <c r="T27" i="11"/>
  <c r="T28" i="11"/>
  <c r="T29" i="11"/>
  <c r="T30" i="11"/>
  <c r="T31" i="11"/>
  <c r="T25" i="11"/>
  <c r="S25" i="11"/>
  <c r="S28" i="11"/>
  <c r="S29" i="11"/>
  <c r="S30" i="11"/>
  <c r="S31" i="11"/>
  <c r="S27" i="11"/>
  <c r="S26" i="11"/>
  <c r="W24" i="11"/>
  <c r="I40" i="11"/>
  <c r="N40" i="11" s="1"/>
  <c r="Q26" i="11"/>
  <c r="Q27" i="11"/>
  <c r="Q28" i="11"/>
  <c r="Q29" i="11"/>
  <c r="Q30" i="11"/>
  <c r="Q31" i="11"/>
  <c r="Q25" i="11"/>
  <c r="P26" i="11"/>
  <c r="P27" i="11"/>
  <c r="P28" i="11"/>
  <c r="P29" i="11"/>
  <c r="P30" i="11"/>
  <c r="P31" i="11"/>
  <c r="P25" i="11"/>
  <c r="O28" i="11"/>
  <c r="N28" i="11"/>
  <c r="N27" i="11"/>
  <c r="N26" i="11"/>
  <c r="N29" i="11"/>
  <c r="N30" i="11"/>
  <c r="N31" i="11"/>
  <c r="N25" i="11"/>
  <c r="M28" i="11"/>
  <c r="N24" i="11"/>
  <c r="M24" i="11"/>
  <c r="O26" i="11"/>
  <c r="O27" i="11"/>
  <c r="O29" i="11"/>
  <c r="O30" i="11"/>
  <c r="O31" i="11"/>
  <c r="J26" i="11"/>
  <c r="M27" i="11"/>
  <c r="M40" i="11"/>
  <c r="L40" i="11"/>
  <c r="J40" i="11"/>
  <c r="K40" i="11"/>
  <c r="I26" i="11"/>
  <c r="J25" i="11"/>
  <c r="K25" i="11"/>
  <c r="L25" i="11"/>
  <c r="I25" i="11"/>
  <c r="L27" i="11"/>
  <c r="L29" i="11"/>
  <c r="L30" i="11"/>
  <c r="L31" i="11"/>
  <c r="L26" i="11"/>
  <c r="K27" i="11"/>
  <c r="K28" i="11"/>
  <c r="K29" i="11"/>
  <c r="K30" i="11"/>
  <c r="K31" i="11"/>
  <c r="K26" i="11"/>
  <c r="J27" i="11"/>
  <c r="J29" i="11"/>
  <c r="J30" i="11"/>
  <c r="J31" i="11"/>
  <c r="I31" i="11"/>
  <c r="I30" i="11"/>
  <c r="I29" i="11"/>
  <c r="E28" i="11"/>
  <c r="I28" i="11" s="1"/>
  <c r="I27" i="11"/>
  <c r="T15" i="11"/>
  <c r="S15" i="11"/>
  <c r="R15" i="11"/>
  <c r="Q15" i="11"/>
  <c r="V15" i="11" s="1"/>
  <c r="V13" i="11"/>
  <c r="H38" i="21"/>
  <c r="H39" i="21"/>
  <c r="H40" i="21"/>
  <c r="H12" i="21"/>
  <c r="H11" i="21"/>
  <c r="R31" i="17"/>
  <c r="S31" i="17" s="1"/>
  <c r="R32" i="17"/>
  <c r="S32" i="17"/>
  <c r="R33" i="17"/>
  <c r="S33" i="17"/>
  <c r="R34" i="17"/>
  <c r="S34" i="17"/>
  <c r="H38" i="17"/>
  <c r="I38" i="17" s="1"/>
  <c r="J38" i="17"/>
  <c r="K38" i="17" s="1"/>
  <c r="K37" i="17"/>
  <c r="J34" i="17"/>
  <c r="J35" i="17"/>
  <c r="J36" i="17"/>
  <c r="J37" i="17"/>
  <c r="K34" i="17"/>
  <c r="K35" i="17"/>
  <c r="K36" i="17"/>
  <c r="H37" i="17"/>
  <c r="I37" i="17"/>
  <c r="H36" i="17"/>
  <c r="I36" i="17"/>
  <c r="H35" i="17"/>
  <c r="I35" i="17"/>
  <c r="H34" i="17"/>
  <c r="I34" i="17" s="1"/>
  <c r="F16" i="17"/>
  <c r="F15" i="17"/>
  <c r="F14" i="17"/>
  <c r="L28" i="11" l="1"/>
  <c r="J28" i="11"/>
  <c r="L17" i="17"/>
  <c r="M17" i="17" s="1"/>
  <c r="H16" i="17"/>
  <c r="H14" i="17" l="1"/>
  <c r="I14" i="17" s="1"/>
  <c r="H15" i="17"/>
  <c r="I15" i="17" s="1"/>
  <c r="H32" i="17" l="1"/>
  <c r="I32" i="17" s="1"/>
  <c r="H33" i="17"/>
  <c r="I33" i="17" s="1"/>
  <c r="H31" i="17"/>
  <c r="I31" i="17" s="1"/>
  <c r="H29" i="17"/>
  <c r="H30" i="17"/>
  <c r="I30" i="17" s="1"/>
  <c r="E162" i="1" l="1"/>
  <c r="G162" i="1" s="1"/>
  <c r="E161" i="1"/>
  <c r="G161" i="1" s="1"/>
  <c r="E160" i="1"/>
  <c r="G160" i="1" s="1"/>
  <c r="E159" i="1"/>
  <c r="G159" i="1" s="1"/>
  <c r="G158" i="1"/>
  <c r="G157" i="1"/>
  <c r="G156" i="1"/>
  <c r="G155" i="1"/>
  <c r="G154" i="1"/>
  <c r="G153" i="1"/>
  <c r="G152" i="1"/>
  <c r="G151" i="1"/>
  <c r="G150" i="1"/>
  <c r="G149" i="1"/>
  <c r="G147" i="1"/>
  <c r="G146" i="1"/>
  <c r="G145" i="1"/>
  <c r="G144" i="1"/>
  <c r="G143" i="1"/>
  <c r="G142" i="1"/>
  <c r="G141" i="1"/>
  <c r="G139" i="1"/>
  <c r="G138" i="1"/>
  <c r="G137" i="1"/>
  <c r="G136" i="1"/>
  <c r="G135" i="1"/>
  <c r="G132" i="1"/>
  <c r="G131" i="1"/>
  <c r="G130" i="1"/>
  <c r="G129" i="1"/>
  <c r="G128" i="1"/>
  <c r="G125" i="1"/>
  <c r="G124" i="1"/>
  <c r="G123" i="1"/>
  <c r="G122" i="1"/>
  <c r="G121" i="1"/>
  <c r="G120" i="1"/>
  <c r="G119" i="1"/>
  <c r="G118" i="1"/>
  <c r="E116" i="1"/>
  <c r="G116" i="1" s="1"/>
  <c r="G115" i="1"/>
  <c r="G114" i="1"/>
  <c r="G112" i="1"/>
  <c r="G111" i="1"/>
  <c r="G110" i="1"/>
  <c r="G109" i="1"/>
  <c r="G108" i="1"/>
  <c r="G60" i="1"/>
  <c r="G59" i="1"/>
  <c r="G58" i="1"/>
  <c r="G57" i="1"/>
  <c r="G56" i="1"/>
  <c r="G55" i="1"/>
  <c r="G53" i="1"/>
  <c r="G52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15" i="1"/>
  <c r="H28" i="17" l="1"/>
  <c r="I28" i="17" s="1"/>
  <c r="H27" i="17" l="1"/>
  <c r="O162" i="1" l="1"/>
  <c r="O161" i="1"/>
  <c r="O160" i="1"/>
  <c r="O159" i="1"/>
  <c r="I27" i="17" l="1"/>
  <c r="I16" i="17" l="1"/>
  <c r="H17" i="17"/>
  <c r="I17" i="17" s="1"/>
  <c r="H18" i="17"/>
  <c r="I18" i="17" s="1"/>
  <c r="I29" i="17"/>
  <c r="H26" i="17" l="1"/>
  <c r="I26" i="17" s="1"/>
  <c r="H25" i="17"/>
  <c r="I25" i="17" s="1"/>
  <c r="H24" i="17"/>
  <c r="I24" i="17" s="1"/>
  <c r="H23" i="17" l="1"/>
  <c r="I23" i="17" s="1"/>
  <c r="H19" i="17"/>
  <c r="I19" i="17" s="1"/>
  <c r="H20" i="17"/>
  <c r="I20" i="17" s="1"/>
  <c r="H21" i="17"/>
  <c r="I21" i="17" s="1"/>
  <c r="H22" i="17"/>
  <c r="I22" i="17" s="1"/>
  <c r="G9" i="17"/>
  <c r="C9" i="17"/>
  <c r="F6" i="14" l="1"/>
  <c r="N15" i="16" l="1"/>
  <c r="F15" i="14" l="1"/>
</calcChain>
</file>

<file path=xl/sharedStrings.xml><?xml version="1.0" encoding="utf-8"?>
<sst xmlns="http://schemas.openxmlformats.org/spreadsheetml/2006/main" count="6171" uniqueCount="2129">
  <si>
    <t>Model</t>
  </si>
  <si>
    <t>SC21CL</t>
  </si>
  <si>
    <t>R404a</t>
  </si>
  <si>
    <t>UPUL 580</t>
  </si>
  <si>
    <t>UPUL 540</t>
  </si>
  <si>
    <t>ULUF 450</t>
  </si>
  <si>
    <t>SC18CNX</t>
  </si>
  <si>
    <t>EP88</t>
  </si>
  <si>
    <t>Fyldning i gr. i alt.</t>
  </si>
  <si>
    <t>UPLTF 330</t>
  </si>
  <si>
    <t>SC15CL</t>
  </si>
  <si>
    <t>ULTF 320</t>
  </si>
  <si>
    <t>ULTF 420</t>
  </si>
  <si>
    <t>LTFG 420</t>
  </si>
  <si>
    <t>MUF 40</t>
  </si>
  <si>
    <t>NL9CN</t>
  </si>
  <si>
    <t>ULUF 400</t>
  </si>
  <si>
    <t>DAI 1407</t>
  </si>
  <si>
    <t>DAI 1408</t>
  </si>
  <si>
    <t>ULTF 80</t>
  </si>
  <si>
    <t>ULUF 800</t>
  </si>
  <si>
    <t>DAI 1410</t>
  </si>
  <si>
    <t>DAI 1406</t>
  </si>
  <si>
    <t>DAI 1404</t>
  </si>
  <si>
    <t>DAI 200</t>
  </si>
  <si>
    <t>DAI 205</t>
  </si>
  <si>
    <t>DAI 210</t>
  </si>
  <si>
    <t>SC12CNX</t>
  </si>
  <si>
    <t>DAI 100</t>
  </si>
  <si>
    <t>DAI 105</t>
  </si>
  <si>
    <t>DAI 110</t>
  </si>
  <si>
    <t>DAI 115</t>
  </si>
  <si>
    <t>DAI 120</t>
  </si>
  <si>
    <t>LTF 150</t>
  </si>
  <si>
    <t>LTF 80</t>
  </si>
  <si>
    <t>LTF 320</t>
  </si>
  <si>
    <t>LTF 420</t>
  </si>
  <si>
    <t>LTF 530</t>
  </si>
  <si>
    <t>DAI 360</t>
  </si>
  <si>
    <t>DAI 135</t>
  </si>
  <si>
    <t>DAI 140</t>
  </si>
  <si>
    <t>DAI 145</t>
  </si>
  <si>
    <t>DAI 150</t>
  </si>
  <si>
    <t>DAI 155</t>
  </si>
  <si>
    <t>LTFE 110</t>
  </si>
  <si>
    <t>LTFE 210</t>
  </si>
  <si>
    <t>LTFE 310</t>
  </si>
  <si>
    <t>LTFE 410</t>
  </si>
  <si>
    <t>LTFE 510</t>
  </si>
  <si>
    <t>Leverandør</t>
  </si>
  <si>
    <t>Gram</t>
  </si>
  <si>
    <t>Bolarus</t>
  </si>
  <si>
    <t>Vestfrost</t>
  </si>
  <si>
    <t>Elcold</t>
  </si>
  <si>
    <t>Liebherr</t>
  </si>
  <si>
    <t>Hancook</t>
  </si>
  <si>
    <t>DAI 101</t>
  </si>
  <si>
    <t>DAI 116</t>
  </si>
  <si>
    <t>DAI 111</t>
  </si>
  <si>
    <t>DAI 121</t>
  </si>
  <si>
    <t>LTF 85</t>
  </si>
  <si>
    <t>LTF 325</t>
  </si>
  <si>
    <t>LTF 425</t>
  </si>
  <si>
    <t>LTF 535</t>
  </si>
  <si>
    <t>SC12CNX.2</t>
  </si>
  <si>
    <t>NL7CN</t>
  </si>
  <si>
    <t>VT 146</t>
  </si>
  <si>
    <t>VT 76</t>
  </si>
  <si>
    <t>VT 306</t>
  </si>
  <si>
    <t>VT 546</t>
  </si>
  <si>
    <t>SC15CNX.2</t>
  </si>
  <si>
    <t>SC18CNX.2</t>
  </si>
  <si>
    <t>DAI 740</t>
  </si>
  <si>
    <t>BBR 700</t>
  </si>
  <si>
    <t>WS - 711 S</t>
  </si>
  <si>
    <t>NB6152GK</t>
  </si>
  <si>
    <t>DAI 860</t>
  </si>
  <si>
    <t>PR 700</t>
  </si>
  <si>
    <t>DAI 550</t>
  </si>
  <si>
    <t>LR 170</t>
  </si>
  <si>
    <t>RR200 II</t>
  </si>
  <si>
    <t>PL50F</t>
  </si>
  <si>
    <t>R134a</t>
  </si>
  <si>
    <t>Volt</t>
  </si>
  <si>
    <t>Amp</t>
  </si>
  <si>
    <t>Watt</t>
  </si>
  <si>
    <t>Hz</t>
  </si>
  <si>
    <t>DAI 235</t>
  </si>
  <si>
    <t>LFF 270</t>
  </si>
  <si>
    <t>S/S - 300 S</t>
  </si>
  <si>
    <t>ID</t>
  </si>
  <si>
    <t>Compressor</t>
  </si>
  <si>
    <r>
      <t>1.</t>
    </r>
    <r>
      <rPr>
        <sz val="7"/>
        <color theme="1"/>
        <rFont val="Times New Roman"/>
        <family val="1"/>
      </rPr>
      <t xml:space="preserve">     </t>
    </r>
  </si>
  <si>
    <t>S-300S</t>
  </si>
  <si>
    <t>TL5G, TL4G</t>
  </si>
  <si>
    <r>
      <t>2.</t>
    </r>
    <r>
      <rPr>
        <sz val="7"/>
        <color theme="1"/>
        <rFont val="Times New Roman"/>
        <family val="1"/>
      </rPr>
      <t xml:space="preserve">     </t>
    </r>
  </si>
  <si>
    <t>S/SN-300S</t>
  </si>
  <si>
    <r>
      <t>3.</t>
    </r>
    <r>
      <rPr>
        <sz val="7"/>
        <color theme="1"/>
        <rFont val="Times New Roman"/>
        <family val="1"/>
      </rPr>
      <t xml:space="preserve">     </t>
    </r>
  </si>
  <si>
    <t>SN-300S</t>
  </si>
  <si>
    <t>NEK2150GK, NE2134GK</t>
  </si>
  <si>
    <r>
      <t>4.</t>
    </r>
    <r>
      <rPr>
        <sz val="7"/>
        <color theme="1"/>
        <rFont val="Times New Roman"/>
        <family val="1"/>
      </rPr>
      <t xml:space="preserve">     </t>
    </r>
  </si>
  <si>
    <t>S-500S</t>
  </si>
  <si>
    <t>NB6152GK, NEK6165GK, FR8,5G</t>
  </si>
  <si>
    <r>
      <t>5.</t>
    </r>
    <r>
      <rPr>
        <sz val="7"/>
        <color theme="1"/>
        <rFont val="Times New Roman"/>
        <family val="1"/>
      </rPr>
      <t xml:space="preserve">     </t>
    </r>
  </si>
  <si>
    <t>WS-500S</t>
  </si>
  <si>
    <r>
      <t>6.</t>
    </r>
    <r>
      <rPr>
        <sz val="7"/>
        <color theme="1"/>
        <rFont val="Times New Roman"/>
        <family val="1"/>
      </rPr>
      <t xml:space="preserve">     </t>
    </r>
  </si>
  <si>
    <t>SN-500S</t>
  </si>
  <si>
    <t>T2168GK</t>
  </si>
  <si>
    <r>
      <t>7.</t>
    </r>
    <r>
      <rPr>
        <sz val="7"/>
        <color theme="1"/>
        <rFont val="Times New Roman"/>
        <family val="1"/>
      </rPr>
      <t xml:space="preserve">     </t>
    </r>
  </si>
  <si>
    <t>S-711S</t>
  </si>
  <si>
    <r>
      <t>8.</t>
    </r>
    <r>
      <rPr>
        <sz val="7"/>
        <color theme="1"/>
        <rFont val="Times New Roman"/>
        <family val="1"/>
      </rPr>
      <t xml:space="preserve">     </t>
    </r>
  </si>
  <si>
    <t>WS-711S</t>
  </si>
  <si>
    <r>
      <t>9.</t>
    </r>
    <r>
      <rPr>
        <sz val="7"/>
        <color theme="1"/>
        <rFont val="Times New Roman"/>
        <family val="1"/>
      </rPr>
      <t xml:space="preserve">     </t>
    </r>
  </si>
  <si>
    <t>SN-711S</t>
  </si>
  <si>
    <r>
      <t>10.</t>
    </r>
    <r>
      <rPr>
        <sz val="7"/>
        <color theme="1"/>
        <rFont val="Times New Roman"/>
        <family val="1"/>
      </rPr>
      <t xml:space="preserve"> </t>
    </r>
  </si>
  <si>
    <t>S/SN-711S</t>
  </si>
  <si>
    <r>
      <t>11.</t>
    </r>
    <r>
      <rPr>
        <sz val="7"/>
        <color theme="1"/>
        <rFont val="Times New Roman"/>
        <family val="1"/>
      </rPr>
      <t xml:space="preserve"> </t>
    </r>
  </si>
  <si>
    <t>S-147S</t>
  </si>
  <si>
    <t>NEK 6210GK, NEK6213GK, NE2134GK</t>
  </si>
  <si>
    <r>
      <t>12.</t>
    </r>
    <r>
      <rPr>
        <sz val="7"/>
        <color theme="1"/>
        <rFont val="Times New Roman"/>
        <family val="1"/>
      </rPr>
      <t xml:space="preserve"> </t>
    </r>
  </si>
  <si>
    <t>WS-147S</t>
  </si>
  <si>
    <r>
      <t>13.</t>
    </r>
    <r>
      <rPr>
        <sz val="7"/>
        <color theme="1"/>
        <rFont val="Times New Roman"/>
        <family val="1"/>
      </rPr>
      <t xml:space="preserve"> </t>
    </r>
  </si>
  <si>
    <t>SN-147S</t>
  </si>
  <si>
    <t>NJ2192GK</t>
  </si>
  <si>
    <t>LR 300</t>
  </si>
  <si>
    <t>LR 270-2</t>
  </si>
  <si>
    <t>LF 300</t>
  </si>
  <si>
    <t>LR 500</t>
  </si>
  <si>
    <t>PR 500</t>
  </si>
  <si>
    <t>LF 500</t>
  </si>
  <si>
    <t>LR 700</t>
  </si>
  <si>
    <t>LF 700</t>
  </si>
  <si>
    <t>LFF 660</t>
  </si>
  <si>
    <t>LR 1400</t>
  </si>
  <si>
    <t>PR 1400</t>
  </si>
  <si>
    <t>LF 1400</t>
  </si>
  <si>
    <t>chłodnicza V4 TL5G  Køl</t>
  </si>
  <si>
    <t xml:space="preserve">mroźnicza NL7CLX, NE2125GK, NE2134GK </t>
  </si>
  <si>
    <t>chłodnicza NB6152GK, NEK6165GK, NB2116Z Køl</t>
  </si>
  <si>
    <t>mroźnicza NL7CLX, NEK2150GK, NE2125GK, NE2134GK Frys</t>
  </si>
  <si>
    <t>TL4G</t>
  </si>
  <si>
    <t>SC10CL</t>
  </si>
  <si>
    <t>SF 150</t>
  </si>
  <si>
    <t>SF 500</t>
  </si>
  <si>
    <t>SUF 100</t>
  </si>
  <si>
    <t>SUF 500</t>
  </si>
  <si>
    <t>EL11LT</t>
  </si>
  <si>
    <t>VT 78 USA</t>
  </si>
  <si>
    <t>VT 406 USA</t>
  </si>
  <si>
    <t>VT 146 USA</t>
  </si>
  <si>
    <t>VT 408 USA</t>
  </si>
  <si>
    <t>Fyldning tillæg (R14) i gr.</t>
  </si>
  <si>
    <t>VT 75</t>
  </si>
  <si>
    <t>EP55</t>
  </si>
  <si>
    <t>VT 307</t>
  </si>
  <si>
    <t>EP53</t>
  </si>
  <si>
    <t>VT 407</t>
  </si>
  <si>
    <t>EP 53</t>
  </si>
  <si>
    <t>VT 536</t>
  </si>
  <si>
    <t>EP 88</t>
  </si>
  <si>
    <t>ULUF 850</t>
  </si>
  <si>
    <t>DAI 1409</t>
  </si>
  <si>
    <t>DAI 1411</t>
  </si>
  <si>
    <t>DAI 1410-1</t>
  </si>
  <si>
    <t>SC10CNX</t>
  </si>
  <si>
    <t>DTF 35</t>
  </si>
  <si>
    <t>VT 78</t>
  </si>
  <si>
    <t>VT 308</t>
  </si>
  <si>
    <t>VT 408</t>
  </si>
  <si>
    <t>VT 147</t>
  </si>
  <si>
    <t>DAI 160</t>
  </si>
  <si>
    <t>LTFG 425</t>
  </si>
  <si>
    <t>EL21LT</t>
  </si>
  <si>
    <t>EL31LT</t>
  </si>
  <si>
    <t>EL41LT</t>
  </si>
  <si>
    <t>EL51LT</t>
  </si>
  <si>
    <t>BBR 500</t>
  </si>
  <si>
    <t>BBR 1400</t>
  </si>
  <si>
    <t>DAI 745</t>
  </si>
  <si>
    <t>SC21CNX.2</t>
  </si>
  <si>
    <t>UPLTF 275</t>
  </si>
  <si>
    <t>UPLTF 90</t>
  </si>
  <si>
    <t>R507</t>
  </si>
  <si>
    <t>DAI 375</t>
  </si>
  <si>
    <t>DAI 370</t>
  </si>
  <si>
    <t>DAI 220</t>
  </si>
  <si>
    <t>DAI 225</t>
  </si>
  <si>
    <t>DAI 230</t>
  </si>
  <si>
    <t>DAI 240</t>
  </si>
  <si>
    <t>DAI 245</t>
  </si>
  <si>
    <t>DAI 250</t>
  </si>
  <si>
    <t>DAI 255</t>
  </si>
  <si>
    <t>DAI 260</t>
  </si>
  <si>
    <t>DAI 265</t>
  </si>
  <si>
    <t>DAI 270</t>
  </si>
  <si>
    <t>DAI 275</t>
  </si>
  <si>
    <t xml:space="preserve">Unit name </t>
  </si>
  <si>
    <t>Refrigerant</t>
  </si>
  <si>
    <t>Refrigerant charge [kg]</t>
  </si>
  <si>
    <r>
      <t>1.</t>
    </r>
    <r>
      <rPr>
        <sz val="7"/>
        <color rgb="FF000000"/>
        <rFont val="Times New Roman"/>
        <family val="1"/>
      </rPr>
      <t xml:space="preserve">     </t>
    </r>
  </si>
  <si>
    <t>TL5G</t>
  </si>
  <si>
    <r>
      <t>2.</t>
    </r>
    <r>
      <rPr>
        <sz val="7"/>
        <color rgb="FF000000"/>
        <rFont val="Times New Roman"/>
        <family val="1"/>
      </rPr>
      <t xml:space="preserve">     </t>
    </r>
  </si>
  <si>
    <r>
      <t>3.</t>
    </r>
    <r>
      <rPr>
        <sz val="7"/>
        <color rgb="FF000000"/>
        <rFont val="Times New Roman"/>
        <family val="1"/>
      </rPr>
      <t xml:space="preserve">     </t>
    </r>
  </si>
  <si>
    <t xml:space="preserve">NEK2150GK </t>
  </si>
  <si>
    <t>NE2134GK</t>
  </si>
  <si>
    <r>
      <t>4.</t>
    </r>
    <r>
      <rPr>
        <sz val="7"/>
        <color rgb="FF000000"/>
        <rFont val="Times New Roman"/>
        <family val="1"/>
      </rPr>
      <t xml:space="preserve">     </t>
    </r>
  </si>
  <si>
    <t>FR8,5G</t>
  </si>
  <si>
    <t xml:space="preserve">NB6152GK </t>
  </si>
  <si>
    <r>
      <t>5.</t>
    </r>
    <r>
      <rPr>
        <sz val="7"/>
        <color rgb="FF000000"/>
        <rFont val="Times New Roman"/>
        <family val="1"/>
      </rPr>
      <t xml:space="preserve">     </t>
    </r>
  </si>
  <si>
    <r>
      <t>6.</t>
    </r>
    <r>
      <rPr>
        <sz val="7"/>
        <color rgb="FF000000"/>
        <rFont val="Times New Roman"/>
        <family val="1"/>
      </rPr>
      <t xml:space="preserve">     </t>
    </r>
  </si>
  <si>
    <r>
      <t>7.</t>
    </r>
    <r>
      <rPr>
        <sz val="7"/>
        <color rgb="FF000000"/>
        <rFont val="Times New Roman"/>
        <family val="1"/>
      </rPr>
      <t xml:space="preserve">     </t>
    </r>
  </si>
  <si>
    <r>
      <t>8.</t>
    </r>
    <r>
      <rPr>
        <sz val="7"/>
        <color rgb="FF000000"/>
        <rFont val="Times New Roman"/>
        <family val="1"/>
      </rPr>
      <t xml:space="preserve">     </t>
    </r>
  </si>
  <si>
    <r>
      <t>9.</t>
    </r>
    <r>
      <rPr>
        <sz val="7"/>
        <color rgb="FF000000"/>
        <rFont val="Times New Roman"/>
        <family val="1"/>
      </rPr>
      <t xml:space="preserve">     </t>
    </r>
  </si>
  <si>
    <r>
      <t>10.</t>
    </r>
    <r>
      <rPr>
        <sz val="7"/>
        <color rgb="FF000000"/>
        <rFont val="Times New Roman"/>
        <family val="1"/>
      </rPr>
      <t xml:space="preserve"> </t>
    </r>
  </si>
  <si>
    <r>
      <t>- cooling:</t>
    </r>
    <r>
      <rPr>
        <sz val="12"/>
        <color rgb="FF000000"/>
        <rFont val="Times New Roman"/>
        <family val="1"/>
      </rPr>
      <t xml:space="preserve"> NB6152GK</t>
    </r>
  </si>
  <si>
    <t>                FR8,5G</t>
  </si>
  <si>
    <r>
      <t xml:space="preserve">- freezing: </t>
    </r>
    <r>
      <rPr>
        <sz val="12"/>
        <color rgb="FF000000"/>
        <rFont val="Times New Roman"/>
        <family val="1"/>
      </rPr>
      <t>NE2125GK</t>
    </r>
  </si>
  <si>
    <t xml:space="preserve">                  NEK2150GK    </t>
  </si>
  <si>
    <r>
      <t>11.</t>
    </r>
    <r>
      <rPr>
        <sz val="7"/>
        <color rgb="FF000000"/>
        <rFont val="Times New Roman"/>
        <family val="1"/>
      </rPr>
      <t xml:space="preserve"> </t>
    </r>
  </si>
  <si>
    <t>NEK6210GK</t>
  </si>
  <si>
    <r>
      <t>12.</t>
    </r>
    <r>
      <rPr>
        <sz val="7"/>
        <color rgb="FF000000"/>
        <rFont val="Times New Roman"/>
        <family val="1"/>
      </rPr>
      <t xml:space="preserve"> </t>
    </r>
  </si>
  <si>
    <r>
      <t>13.</t>
    </r>
    <r>
      <rPr>
        <sz val="7"/>
        <color rgb="FF000000"/>
        <rFont val="Times New Roman"/>
        <family val="1"/>
      </rPr>
      <t xml:space="preserve"> </t>
    </r>
  </si>
  <si>
    <t>SN - 300 S</t>
  </si>
  <si>
    <t>S/SN - 300 S</t>
  </si>
  <si>
    <t>S - 500 S</t>
  </si>
  <si>
    <t>SN - 500 S</t>
  </si>
  <si>
    <t>S - 711 S</t>
  </si>
  <si>
    <t>SN - 711 S</t>
  </si>
  <si>
    <t>S/S - 711 S</t>
  </si>
  <si>
    <t>S/SN - 711 S</t>
  </si>
  <si>
    <t>S - 147 S</t>
  </si>
  <si>
    <t>SN - 147 S</t>
  </si>
  <si>
    <t>SC12CL</t>
  </si>
  <si>
    <t>LTFE 140</t>
  </si>
  <si>
    <t>LTFE 290</t>
  </si>
  <si>
    <t>LTFE 370</t>
  </si>
  <si>
    <t>DAI 1600</t>
  </si>
  <si>
    <t>DAI 1605</t>
  </si>
  <si>
    <t>DAI 1610</t>
  </si>
  <si>
    <t>DAI 870</t>
  </si>
  <si>
    <t xml:space="preserve">DAI 875 </t>
  </si>
  <si>
    <t>PF 1400</t>
  </si>
  <si>
    <t>WSN - 147 S</t>
  </si>
  <si>
    <t>WS - 147 S</t>
  </si>
  <si>
    <t>DAI 850</t>
  </si>
  <si>
    <t>WS - 500 S</t>
  </si>
  <si>
    <t>DAI 855</t>
  </si>
  <si>
    <t>PF 500</t>
  </si>
  <si>
    <t>WSN - 500 S</t>
  </si>
  <si>
    <t>DAI 865</t>
  </si>
  <si>
    <t>PF 700</t>
  </si>
  <si>
    <t>WSN - 711 S</t>
  </si>
  <si>
    <t xml:space="preserve">R404a </t>
  </si>
  <si>
    <t>UNEK6213GK</t>
  </si>
  <si>
    <t>DW-FL90</t>
  </si>
  <si>
    <t>DW-FL270</t>
  </si>
  <si>
    <t>PR 360</t>
  </si>
  <si>
    <t>FKG 410</t>
  </si>
  <si>
    <t>DAI 600</t>
  </si>
  <si>
    <t>SC18CLX.2</t>
  </si>
  <si>
    <t>FR8.5G</t>
  </si>
  <si>
    <t>Freezing: NE2125GK</t>
  </si>
  <si>
    <r>
      <t>Refrigerator</t>
    </r>
    <r>
      <rPr>
        <sz val="12"/>
        <color rgb="FF000000"/>
        <rFont val="Times New Roman"/>
        <family val="1"/>
      </rPr>
      <t xml:space="preserve"> TL5G</t>
    </r>
  </si>
  <si>
    <t>HC</t>
  </si>
  <si>
    <t>SC18CL</t>
  </si>
  <si>
    <t>SC15CLX.2</t>
  </si>
  <si>
    <t>SC12CLX.2</t>
  </si>
  <si>
    <t>DFS 400</t>
  </si>
  <si>
    <t>ZBH1114CY</t>
  </si>
  <si>
    <t>Westell</t>
  </si>
  <si>
    <t>DAI 840</t>
  </si>
  <si>
    <t>DAI 1413</t>
  </si>
  <si>
    <t>ULF 650</t>
  </si>
  <si>
    <t>R134a:180gr R404a:120gr R290:30gr R23:180gr</t>
  </si>
  <si>
    <t>Haier</t>
  </si>
  <si>
    <t>-40° to -86°C.</t>
  </si>
  <si>
    <t>DAI 1412</t>
  </si>
  <si>
    <t>ULF 390</t>
  </si>
  <si>
    <t>DW-86L388</t>
  </si>
  <si>
    <t>DW-86L628</t>
  </si>
  <si>
    <t>GSS3156-20 108</t>
  </si>
  <si>
    <t>TL4G, TL5G</t>
  </si>
  <si>
    <t>LR 660-2</t>
  </si>
  <si>
    <t>NEK2150GK</t>
  </si>
  <si>
    <t>NB6252GK</t>
  </si>
  <si>
    <t>R134a/R404a</t>
  </si>
  <si>
    <t>190/220</t>
  </si>
  <si>
    <t>DAI 735</t>
  </si>
  <si>
    <t>LR 390</t>
  </si>
  <si>
    <t>DAI 555</t>
  </si>
  <si>
    <t>RR 410</t>
  </si>
  <si>
    <t>LR 600</t>
  </si>
  <si>
    <t>FR7.5G</t>
  </si>
  <si>
    <t>NB6152GK, NB2116Z, FR8,5G</t>
  </si>
  <si>
    <t>Zhongke Meiling</t>
  </si>
  <si>
    <t>Compressor Freezer</t>
  </si>
  <si>
    <t>SC10CL, NE2125GK</t>
  </si>
  <si>
    <t>LF 340</t>
  </si>
  <si>
    <t>NLY7F</t>
  </si>
  <si>
    <t>TLES3F</t>
  </si>
  <si>
    <t>LR 430</t>
  </si>
  <si>
    <t>NLY9FK</t>
  </si>
  <si>
    <t>PR 170</t>
  </si>
  <si>
    <t>0° to +6°C</t>
  </si>
  <si>
    <t>BBR950</t>
  </si>
  <si>
    <t>+2° to +6°C</t>
  </si>
  <si>
    <t>220-240</t>
  </si>
  <si>
    <t>2 pcs. GS26CLX</t>
  </si>
  <si>
    <t>R134a 180g/R404a 420g/R290 30g/23 180g</t>
  </si>
  <si>
    <t>VFR700G</t>
  </si>
  <si>
    <t>SC10CLX</t>
  </si>
  <si>
    <t>LAR 70</t>
  </si>
  <si>
    <t>PHR 70</t>
  </si>
  <si>
    <t>HYC-68</t>
  </si>
  <si>
    <t>HYC-68A</t>
  </si>
  <si>
    <t>HVY70AA</t>
  </si>
  <si>
    <t>R600a</t>
  </si>
  <si>
    <t>DAI 670</t>
  </si>
  <si>
    <t>DAI 675</t>
  </si>
  <si>
    <t>SUF 150</t>
  </si>
  <si>
    <t>HC (R600 / R1150)  ca. 80/20 forhold.</t>
  </si>
  <si>
    <t>Energiforbrug fået fra Bolarus</t>
  </si>
  <si>
    <t>WS-147S dai</t>
  </si>
  <si>
    <t>S-500 S /INOX/</t>
  </si>
  <si>
    <t>S-711 S /INOX/ OBR/</t>
  </si>
  <si>
    <t>S-147 S /INOX//OBR/</t>
  </si>
  <si>
    <t>SN-500 S /INOX/</t>
  </si>
  <si>
    <t>SN-711 S /INOX/OBR</t>
  </si>
  <si>
    <t>SN-147 S /INOX/</t>
  </si>
  <si>
    <t>WS-500 S /INOX/</t>
  </si>
  <si>
    <t>WSN-500 S /INOX/</t>
  </si>
  <si>
    <t>S/S-300S</t>
  </si>
  <si>
    <t>2,4/2,4</t>
  </si>
  <si>
    <t>2,4/7,2</t>
  </si>
  <si>
    <t>S/S-711S</t>
  </si>
  <si>
    <t>2,6/2,6</t>
  </si>
  <si>
    <t>2,6/7,9</t>
  </si>
  <si>
    <t>kwh/24h</t>
  </si>
  <si>
    <t>SUF 400</t>
  </si>
  <si>
    <t>SC15CNX</t>
  </si>
  <si>
    <t>Bolarus opløsninger</t>
  </si>
  <si>
    <t>2,95/9,2</t>
  </si>
  <si>
    <t>2,4/8,7</t>
  </si>
  <si>
    <t>Katalog Amp.</t>
  </si>
  <si>
    <t>Katalog kwh/24h</t>
  </si>
  <si>
    <t>1/1</t>
  </si>
  <si>
    <t>1,6/4,7</t>
  </si>
  <si>
    <t>SC18CLX.2 SC21CLX.2, T2168GK, NT2168GKV</t>
  </si>
  <si>
    <t>2 pcs SC21CL</t>
  </si>
  <si>
    <t>PL50F / TL5G</t>
  </si>
  <si>
    <t>DAI 590-1</t>
  </si>
  <si>
    <t>DAI 560-1</t>
  </si>
  <si>
    <t>LF 140</t>
  </si>
  <si>
    <t>RF200 II</t>
  </si>
  <si>
    <t>TLES5,7.FT.3</t>
  </si>
  <si>
    <t>LCF 200</t>
  </si>
  <si>
    <t>PRO 21</t>
  </si>
  <si>
    <t>DAI 178</t>
  </si>
  <si>
    <t>DAI 177</t>
  </si>
  <si>
    <t>DAI 179</t>
  </si>
  <si>
    <t>DAI 180</t>
  </si>
  <si>
    <t>LCF 100</t>
  </si>
  <si>
    <t>PRO 11</t>
  </si>
  <si>
    <t>PRO 31</t>
  </si>
  <si>
    <t>PRO 51</t>
  </si>
  <si>
    <t>PRO 41</t>
  </si>
  <si>
    <t>LCF 300</t>
  </si>
  <si>
    <t>LCF 400</t>
  </si>
  <si>
    <t>LCF 500</t>
  </si>
  <si>
    <t>DAI 181</t>
  </si>
  <si>
    <t>ULCF 100</t>
  </si>
  <si>
    <t>LAB 11</t>
  </si>
  <si>
    <t>ULCF 300</t>
  </si>
  <si>
    <t>ULCF 400</t>
  </si>
  <si>
    <t>LAB 41</t>
  </si>
  <si>
    <t>LAB 31</t>
  </si>
  <si>
    <t>DAI 207</t>
  </si>
  <si>
    <t>DAI 208</t>
  </si>
  <si>
    <t>DAI 209</t>
  </si>
  <si>
    <t>DAI 1615</t>
  </si>
  <si>
    <t>LTFE 515</t>
  </si>
  <si>
    <t>VV længde / dimension</t>
  </si>
  <si>
    <t>Capillar</t>
  </si>
  <si>
    <t>Oplyst fra prod. 10,292</t>
  </si>
  <si>
    <t>8500mm / Ø5/Ø8</t>
  </si>
  <si>
    <t>2100mm Ø2,0*0,8</t>
  </si>
  <si>
    <t>VT 547</t>
  </si>
  <si>
    <t>VT 307 -45°C</t>
  </si>
  <si>
    <t>NL7.3MF</t>
  </si>
  <si>
    <t>NB6152GK, NEK6165GK, EMT6152GK</t>
  </si>
  <si>
    <t>HVY57AA</t>
  </si>
  <si>
    <t>DAI no.</t>
  </si>
  <si>
    <t>Supplyer</t>
  </si>
  <si>
    <t>Charge in gr.</t>
  </si>
  <si>
    <t>Supplier</t>
  </si>
  <si>
    <t>Temperatur range</t>
  </si>
  <si>
    <t>R404a : 560 gr    R290 : 20 gr        R508b : 235 gr</t>
  </si>
  <si>
    <t>PBF 124</t>
  </si>
  <si>
    <t>DAI 1012</t>
  </si>
  <si>
    <t>ULUF 65</t>
  </si>
  <si>
    <t>ULUF 125</t>
  </si>
  <si>
    <t>DAI 1418</t>
  </si>
  <si>
    <t>DAI 1417</t>
  </si>
  <si>
    <t>ULUF 700</t>
  </si>
  <si>
    <t>ULUF 750</t>
  </si>
  <si>
    <t>DAI 1416-2</t>
  </si>
  <si>
    <t>DAI 1416</t>
  </si>
  <si>
    <t>ULUF 890</t>
  </si>
  <si>
    <t>DAI 1415-1</t>
  </si>
  <si>
    <t>ULUF 490</t>
  </si>
  <si>
    <t>Nationale Lab</t>
  </si>
  <si>
    <t>PLPE4186</t>
  </si>
  <si>
    <t>PLTA3386</t>
  </si>
  <si>
    <t>PLPE1286EWN</t>
  </si>
  <si>
    <t>ULUF 60</t>
  </si>
  <si>
    <t>ULUF 120</t>
  </si>
  <si>
    <t>BBR 300</t>
  </si>
  <si>
    <t>DAI 0775-1</t>
  </si>
  <si>
    <t>DAI 1419</t>
  </si>
  <si>
    <t>DAI 1395</t>
  </si>
  <si>
    <t>ULTF 220</t>
  </si>
  <si>
    <t>DAI 0213</t>
  </si>
  <si>
    <t>VT 208</t>
  </si>
  <si>
    <t>DAI 0193</t>
  </si>
  <si>
    <t>DAI0194</t>
  </si>
  <si>
    <t>ULTF 1400</t>
  </si>
  <si>
    <t>50/60</t>
  </si>
  <si>
    <t>ULTF 1500</t>
  </si>
  <si>
    <t xml:space="preserve">R 134a 20% R22 20% R 23 20% R 14 30% N2 10% </t>
  </si>
  <si>
    <r>
      <rPr>
        <b/>
        <sz val="11"/>
        <color indexed="10"/>
        <rFont val="Calibri"/>
        <family val="2"/>
      </rPr>
      <t xml:space="preserve">TAG 4573T </t>
    </r>
    <r>
      <rPr>
        <b/>
        <sz val="11"/>
        <color indexed="8"/>
        <rFont val="Calibri"/>
        <family val="2"/>
      </rPr>
      <t>Tecumseh     R 22 LRA 61 400 V X 3P/ 50 HZ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10"/>
        <rFont val="Calibri"/>
        <family val="2"/>
      </rPr>
      <t>440 V X 3P/60HZ</t>
    </r>
  </si>
  <si>
    <r>
      <rPr>
        <b/>
        <sz val="11"/>
        <color indexed="10"/>
        <rFont val="Calibri"/>
        <family val="2"/>
      </rPr>
      <t xml:space="preserve">TAG 4573T </t>
    </r>
    <r>
      <rPr>
        <b/>
        <sz val="11"/>
        <color indexed="8"/>
        <rFont val="Calibri"/>
        <family val="2"/>
      </rPr>
      <t xml:space="preserve">Tecumseh     R 22 LRA 61 400 V X 3P/ 50 HZ </t>
    </r>
    <r>
      <rPr>
        <b/>
        <sz val="11"/>
        <color indexed="10"/>
        <rFont val="Calibri"/>
        <family val="2"/>
      </rPr>
      <t>440 V X 3P/60HZ</t>
    </r>
  </si>
  <si>
    <t>500 eller 600</t>
  </si>
  <si>
    <t>DW-ZW128</t>
  </si>
  <si>
    <t>DW-UW258</t>
  </si>
  <si>
    <t>ULUF 15</t>
  </si>
  <si>
    <t>DAI 1390</t>
  </si>
  <si>
    <t>Oplyst fra producent</t>
  </si>
  <si>
    <t>Målt hos Arctiko Kwh/24h</t>
  </si>
  <si>
    <t>350/290</t>
  </si>
  <si>
    <t>FR 8.5G</t>
  </si>
  <si>
    <t>Horse power</t>
  </si>
  <si>
    <t>1/4</t>
  </si>
  <si>
    <t>VR 110</t>
  </si>
  <si>
    <t>R134</t>
  </si>
  <si>
    <t>DAI 0173</t>
  </si>
  <si>
    <t>MK 304</t>
  </si>
  <si>
    <t>VF 120</t>
  </si>
  <si>
    <t>DAI 0174</t>
  </si>
  <si>
    <t>MF 114</t>
  </si>
  <si>
    <t>VF 220</t>
  </si>
  <si>
    <t>VF 320</t>
  </si>
  <si>
    <t>DAI 0175</t>
  </si>
  <si>
    <t>DAI 0176</t>
  </si>
  <si>
    <t>MF 214</t>
  </si>
  <si>
    <t>MF 314</t>
  </si>
  <si>
    <t xml:space="preserve">PLPE4586  </t>
  </si>
  <si>
    <t>ULUF 550</t>
  </si>
  <si>
    <t>ULUF 500</t>
  </si>
  <si>
    <t>3/4</t>
  </si>
  <si>
    <t>R134a : 95 gr    R404 : 525 gr        R290 : 28 gr          R23 : 162 gr</t>
  </si>
  <si>
    <t>DAI 1375</t>
  </si>
  <si>
    <t>DAI 1405</t>
  </si>
  <si>
    <t>DAI 1370</t>
  </si>
  <si>
    <t>DAI 920</t>
  </si>
  <si>
    <t>LAF 700</t>
  </si>
  <si>
    <t>GS26CLX</t>
  </si>
  <si>
    <t>-10 til -40</t>
  </si>
  <si>
    <t>230 VC</t>
  </si>
  <si>
    <t>DAI 0775-01</t>
  </si>
  <si>
    <t>BBR 100</t>
  </si>
  <si>
    <t>DAI 0770</t>
  </si>
  <si>
    <t>NEK2150U</t>
  </si>
  <si>
    <t>CRYO 170</t>
  </si>
  <si>
    <t>CRYO 230</t>
  </si>
  <si>
    <t>PR 100</t>
  </si>
  <si>
    <t>Blok Condenser</t>
  </si>
  <si>
    <t>TK1100</t>
  </si>
  <si>
    <t>TK1270</t>
  </si>
  <si>
    <t>R14</t>
  </si>
  <si>
    <t>LR 100</t>
  </si>
  <si>
    <t>S 100 L</t>
  </si>
  <si>
    <t>DAI 0280</t>
  </si>
  <si>
    <t>DAI 0895</t>
  </si>
  <si>
    <t>PF 100</t>
  </si>
  <si>
    <t>DAI 0900</t>
  </si>
  <si>
    <t>R404A</t>
  </si>
  <si>
    <t>5/8</t>
  </si>
  <si>
    <t>3/8</t>
  </si>
  <si>
    <t>1/2</t>
  </si>
  <si>
    <t>1/3</t>
  </si>
  <si>
    <t>1/10 &amp; 1/8</t>
  </si>
  <si>
    <t>1/8</t>
  </si>
  <si>
    <t>1/10 &amp; 1/8 - 1/3</t>
  </si>
  <si>
    <t>1/10</t>
  </si>
  <si>
    <t>1/8 &amp; 1/3</t>
  </si>
  <si>
    <t>5/8 - 3/8</t>
  </si>
  <si>
    <t>1/3 &amp; 1/2</t>
  </si>
  <si>
    <t>1 1/4</t>
  </si>
  <si>
    <t>TS370J1N</t>
  </si>
  <si>
    <t>LTF 225</t>
  </si>
  <si>
    <t>NEK2134U</t>
  </si>
  <si>
    <t>DAI 0126</t>
  </si>
  <si>
    <t>VT 147 -60C</t>
  </si>
  <si>
    <t>DAI 0285</t>
  </si>
  <si>
    <t>LF 100</t>
  </si>
  <si>
    <t>SN 100 L</t>
  </si>
  <si>
    <t xml:space="preserve">50/60 </t>
  </si>
  <si>
    <t>0- +8</t>
  </si>
  <si>
    <t>DAI 0340</t>
  </si>
  <si>
    <t>LF 900</t>
  </si>
  <si>
    <t>NT2178GK</t>
  </si>
  <si>
    <t>PF 300</t>
  </si>
  <si>
    <t>DAI 890</t>
  </si>
  <si>
    <t>WSN-300 S</t>
  </si>
  <si>
    <t>LR 900</t>
  </si>
  <si>
    <t>DAI 0335</t>
  </si>
  <si>
    <t>PR 300</t>
  </si>
  <si>
    <t>DAI 0885</t>
  </si>
  <si>
    <t>WS-300 S</t>
  </si>
  <si>
    <t>BBR 300-D</t>
  </si>
  <si>
    <t>BBR 700-D</t>
  </si>
  <si>
    <t>BBR 1400-D</t>
  </si>
  <si>
    <t>BBR 500-D</t>
  </si>
  <si>
    <t>NE2125GK</t>
  </si>
  <si>
    <t>DAI 0200-1-S</t>
  </si>
  <si>
    <t>DAI 0213-1-S</t>
  </si>
  <si>
    <t>DAI 0205-1-S</t>
  </si>
  <si>
    <t>DAI 0210-1-S</t>
  </si>
  <si>
    <t>NEK2160U</t>
  </si>
  <si>
    <t>ULUF Units</t>
  </si>
  <si>
    <t>NT2210U</t>
  </si>
  <si>
    <t>PF 900</t>
  </si>
  <si>
    <t>PR 900</t>
  </si>
  <si>
    <t>FR11G</t>
  </si>
  <si>
    <t xml:space="preserve">CLN-1704CWEE </t>
  </si>
  <si>
    <t>EP88/450g ＋ R14/80g ＋ CH4/30g ＋ Ar/35g</t>
  </si>
  <si>
    <t>EP88/480g ＋ R14/90g ＋ CH4/30g ＋ Ar/40g</t>
  </si>
  <si>
    <t>DAI 0198-S</t>
  </si>
  <si>
    <t>CLN-2304CWEE</t>
  </si>
  <si>
    <t>YS480J2N</t>
  </si>
  <si>
    <t>2380mm 2*0,8mm</t>
  </si>
  <si>
    <t>DAI 0565</t>
  </si>
  <si>
    <t>IIRF410</t>
  </si>
  <si>
    <t>Compressor refrigerator</t>
  </si>
  <si>
    <t xml:space="preserve"> Flow L/min/ at 10 bar</t>
  </si>
  <si>
    <t xml:space="preserve"> Flow L/min/ at 9 bar informed by Bolarus</t>
  </si>
  <si>
    <t>6800mm Ø2,5*1,0</t>
  </si>
  <si>
    <t>NEU2155U</t>
  </si>
  <si>
    <t>R290</t>
  </si>
  <si>
    <t>GPW values</t>
  </si>
  <si>
    <t>R23</t>
  </si>
  <si>
    <t>Chemical name</t>
  </si>
  <si>
    <t>Type</t>
  </si>
  <si>
    <t>PCC</t>
  </si>
  <si>
    <t>R-10</t>
  </si>
  <si>
    <r>
      <rPr>
        <u/>
        <sz val="11"/>
        <rFont val="Arial"/>
        <family val="2"/>
      </rPr>
      <t>Carbon tetrachloride (Tetrachloromethane</t>
    </r>
    <r>
      <rPr>
        <sz val="11"/>
        <rFont val="Arial"/>
        <family val="2"/>
      </rPr>
      <t>)</t>
    </r>
  </si>
  <si>
    <r>
      <rPr>
        <sz val="11"/>
        <rFont val="Arial"/>
        <family val="2"/>
      </rPr>
      <t>1,400</t>
    </r>
    <r>
      <rPr>
        <vertAlign val="superscript"/>
        <sz val="11"/>
        <rFont val="Arial"/>
        <family val="2"/>
      </rPr>
      <t>[1]</t>
    </r>
  </si>
  <si>
    <t>PFC</t>
  </si>
  <si>
    <t>R-14</t>
  </si>
  <si>
    <r>
      <rPr>
        <u/>
        <sz val="11"/>
        <rFont val="Arial"/>
        <family val="2"/>
      </rPr>
      <t>Tetrafluoromethane</t>
    </r>
  </si>
  <si>
    <t>HFC</t>
  </si>
  <si>
    <t>R-23</t>
  </si>
  <si>
    <r>
      <rPr>
        <u/>
        <sz val="11"/>
        <rFont val="Arial"/>
        <family val="2"/>
      </rPr>
      <t>Trifluoromethane (Fluoroform</t>
    </r>
    <r>
      <rPr>
        <sz val="11"/>
        <rFont val="Arial"/>
        <family val="2"/>
      </rPr>
      <t>)</t>
    </r>
  </si>
  <si>
    <r>
      <rPr>
        <sz val="11"/>
        <rFont val="Arial"/>
        <family val="2"/>
      </rPr>
      <t>14,800</t>
    </r>
    <r>
      <rPr>
        <vertAlign val="superscript"/>
        <sz val="11"/>
        <rFont val="Arial"/>
        <family val="2"/>
      </rPr>
      <t>[1]</t>
    </r>
  </si>
  <si>
    <t>R-50</t>
  </si>
  <si>
    <r>
      <rPr>
        <u/>
        <sz val="11"/>
        <rFont val="Arial"/>
        <family val="2"/>
      </rPr>
      <t>Methane</t>
    </r>
  </si>
  <si>
    <r>
      <rPr>
        <vertAlign val="subscript"/>
        <sz val="11"/>
        <rFont val="Arial"/>
        <family val="2"/>
      </rPr>
      <t>25</t>
    </r>
    <r>
      <rPr>
        <sz val="11"/>
        <rFont val="Arial"/>
        <family val="2"/>
      </rPr>
      <t>[1]</t>
    </r>
  </si>
  <si>
    <t>R-116</t>
  </si>
  <si>
    <r>
      <rPr>
        <u/>
        <sz val="11"/>
        <rFont val="Arial"/>
        <family val="2"/>
      </rPr>
      <t>Hexafluoroethane</t>
    </r>
  </si>
  <si>
    <r>
      <rPr>
        <sz val="11"/>
        <rFont val="Arial"/>
        <family val="2"/>
      </rPr>
      <t>12,200</t>
    </r>
    <r>
      <rPr>
        <vertAlign val="superscript"/>
        <sz val="11"/>
        <rFont val="Arial"/>
        <family val="2"/>
      </rPr>
      <t>[1]</t>
    </r>
  </si>
  <si>
    <t>R-134a</t>
  </si>
  <si>
    <r>
      <rPr>
        <u/>
        <sz val="11"/>
        <rFont val="Arial"/>
        <family val="2"/>
      </rPr>
      <t>1,1,1,2-Tetrafluoroethane</t>
    </r>
  </si>
  <si>
    <r>
      <rPr>
        <sz val="11"/>
        <rFont val="Arial"/>
        <family val="2"/>
      </rPr>
      <t>1,430</t>
    </r>
    <r>
      <rPr>
        <vertAlign val="superscript"/>
        <sz val="11"/>
        <rFont val="Arial"/>
        <family val="2"/>
      </rPr>
      <t>[1]</t>
    </r>
  </si>
  <si>
    <t>R-170</t>
  </si>
  <si>
    <r>
      <rPr>
        <u/>
        <sz val="11"/>
        <rFont val="Arial"/>
        <family val="2"/>
      </rPr>
      <t>Ethane</t>
    </r>
  </si>
  <si>
    <r>
      <rPr>
        <vertAlign val="subscript"/>
        <sz val="11"/>
        <rFont val="Arial"/>
        <family val="2"/>
      </rPr>
      <t>5.5</t>
    </r>
    <r>
      <rPr>
        <sz val="11"/>
        <rFont val="Arial"/>
        <family val="2"/>
      </rPr>
      <t>[1]</t>
    </r>
  </si>
  <si>
    <t>R-290</t>
  </si>
  <si>
    <r>
      <rPr>
        <u/>
        <sz val="11"/>
        <rFont val="Arial"/>
        <family val="2"/>
      </rPr>
      <t>Propane</t>
    </r>
  </si>
  <si>
    <r>
      <rPr>
        <vertAlign val="subscript"/>
        <sz val="11"/>
        <rFont val="Arial"/>
        <family val="2"/>
      </rPr>
      <t>3.3</t>
    </r>
    <r>
      <rPr>
        <sz val="11"/>
        <rFont val="Arial"/>
        <family val="2"/>
      </rPr>
      <t>[1]</t>
    </r>
  </si>
  <si>
    <t>R-404A</t>
  </si>
  <si>
    <t>R-125/143a/134a (44±2/52±1/4±2)</t>
  </si>
  <si>
    <r>
      <rPr>
        <vertAlign val="subscript"/>
        <sz val="11"/>
        <rFont val="Arial"/>
        <family val="2"/>
      </rPr>
      <t>3,922</t>
    </r>
    <r>
      <rPr>
        <sz val="11"/>
        <rFont val="Arial"/>
        <family val="2"/>
      </rPr>
      <t>[note 1]</t>
    </r>
  </si>
  <si>
    <t>R-600</t>
  </si>
  <si>
    <r>
      <rPr>
        <u/>
        <sz val="11"/>
        <rFont val="Arial"/>
        <family val="2"/>
      </rPr>
      <t>Butane</t>
    </r>
  </si>
  <si>
    <r>
      <rPr>
        <vertAlign val="subscript"/>
        <sz val="11"/>
        <rFont val="Arial"/>
        <family val="2"/>
      </rPr>
      <t>4.0</t>
    </r>
    <r>
      <rPr>
        <sz val="11"/>
        <rFont val="Arial"/>
        <family val="2"/>
      </rPr>
      <t>[1]</t>
    </r>
  </si>
  <si>
    <t>R-600a</t>
  </si>
  <si>
    <r>
      <rPr>
        <u/>
        <sz val="11"/>
        <rFont val="Arial"/>
        <family val="2"/>
      </rPr>
      <t>Isobutane</t>
    </r>
  </si>
  <si>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[28]</t>
    </r>
  </si>
  <si>
    <t>HO</t>
  </si>
  <si>
    <t>R-1150</t>
  </si>
  <si>
    <r>
      <rPr>
        <u/>
        <sz val="11"/>
        <rFont val="Arial"/>
        <family val="2"/>
      </rPr>
      <t>Ethene (Ethylene</t>
    </r>
    <r>
      <rPr>
        <sz val="11"/>
        <rFont val="Arial"/>
        <family val="2"/>
      </rPr>
      <t>)</t>
    </r>
  </si>
  <si>
    <r>
      <rPr>
        <vertAlign val="subscript"/>
        <sz val="11"/>
        <rFont val="Arial"/>
        <family val="2"/>
      </rPr>
      <t>3.7</t>
    </r>
    <r>
      <rPr>
        <sz val="11"/>
        <rFont val="Arial"/>
        <family val="2"/>
      </rPr>
      <t>[1]</t>
    </r>
  </si>
  <si>
    <t>HFO</t>
  </si>
  <si>
    <t>R-1234yf</t>
  </si>
  <si>
    <r>
      <rPr>
        <u/>
        <sz val="11"/>
        <rFont val="Arial"/>
        <family val="2"/>
      </rPr>
      <t>2,3,3,3-Tetrafluoropropene</t>
    </r>
  </si>
  <si>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[28][35]</t>
    </r>
  </si>
  <si>
    <t>R-1270</t>
  </si>
  <si>
    <r>
      <rPr>
        <u/>
        <sz val="11"/>
        <rFont val="Arial"/>
        <family val="2"/>
      </rPr>
      <t>Propene (Propylene</t>
    </r>
    <r>
      <rPr>
        <sz val="11"/>
        <rFont val="Arial"/>
        <family val="2"/>
      </rPr>
      <t>)</t>
    </r>
  </si>
  <si>
    <r>
      <rPr>
        <vertAlign val="subscript"/>
        <sz val="11"/>
        <rFont val="Arial"/>
        <family val="2"/>
      </rPr>
      <t>1.8</t>
    </r>
    <r>
      <rPr>
        <sz val="11"/>
        <rFont val="Arial"/>
        <family val="2"/>
      </rPr>
      <t>[1]</t>
    </r>
  </si>
  <si>
    <t>R-508B</t>
  </si>
  <si>
    <t>R-23/116 (46/54)</t>
  </si>
  <si>
    <r>
      <rPr>
        <vertAlign val="subscript"/>
        <sz val="11"/>
        <rFont val="Arial"/>
        <family val="2"/>
      </rPr>
      <t>13,396</t>
    </r>
    <r>
      <rPr>
        <sz val="11"/>
        <rFont val="Arial"/>
        <family val="2"/>
      </rPr>
      <t>[note 1]</t>
    </r>
  </si>
  <si>
    <r>
      <rPr>
        <sz val="7"/>
        <color rgb="FF999999"/>
        <rFont val="Arial"/>
        <family val="2"/>
      </rPr>
      <t>Text is available under the</t>
    </r>
    <r>
      <rPr>
        <u/>
        <sz val="7"/>
        <color rgb="FF999999"/>
        <rFont val="Arial"/>
        <family val="2"/>
      </rPr>
      <t>Creative Commons Attribution-ShareAlike Licens</t>
    </r>
    <r>
      <rPr>
        <sz val="7"/>
        <color rgb="FF999999"/>
        <rFont val="Arial"/>
        <family val="2"/>
      </rPr>
      <t>e; additional terms may apply. By using this site, you agree to the</t>
    </r>
    <r>
      <rPr>
        <u/>
        <sz val="7"/>
        <color rgb="FF999999"/>
        <rFont val="Arial"/>
        <family val="2"/>
      </rPr>
      <t>Terms of Use</t>
    </r>
    <r>
      <rPr>
        <sz val="7"/>
        <color rgb="FF999999"/>
        <rFont val="Arial"/>
        <family val="2"/>
      </rPr>
      <t xml:space="preserve"> and </t>
    </r>
    <r>
      <rPr>
        <u/>
        <sz val="7"/>
        <color rgb="FF999999"/>
        <rFont val="Arial"/>
        <family val="2"/>
      </rPr>
      <t>Privacy Policy</t>
    </r>
    <r>
      <rPr>
        <sz val="7"/>
        <color rgb="FF999999"/>
        <rFont val="Arial"/>
        <family val="2"/>
      </rPr>
      <t>. Wikipedia® is a registered trademark of the</t>
    </r>
    <r>
      <rPr>
        <u/>
        <sz val="7"/>
        <color rgb="FF999999"/>
        <rFont val="Arial"/>
        <family val="2"/>
      </rPr>
      <t>Wikimedia Foundation, Inc</t>
    </r>
    <r>
      <rPr>
        <sz val="7"/>
        <color rgb="FF999999"/>
        <rFont val="Arial"/>
        <family val="2"/>
      </rPr>
      <t>,. a non-profit organization.</t>
    </r>
  </si>
  <si>
    <r>
      <rPr>
        <b/>
        <sz val="7"/>
        <color rgb="FF999999"/>
        <rFont val="Arial"/>
        <family val="2"/>
      </rPr>
      <t>This page was last edited on 16 September 2017, at 09:25.</t>
    </r>
  </si>
  <si>
    <r>
      <rPr>
        <sz val="7"/>
        <rFont val="Arial"/>
        <family val="2"/>
      </rPr>
      <t>Retrieved from "</t>
    </r>
    <r>
      <rPr>
        <u/>
        <sz val="7"/>
        <rFont val="Arial"/>
        <family val="2"/>
      </rPr>
      <t>https://en.wikipedia.org/w/index.php?title=List_of_refrigerants&amp;oldid=8008897</t>
    </r>
    <r>
      <rPr>
        <sz val="7"/>
        <rFont val="Arial"/>
        <family val="2"/>
      </rPr>
      <t>1"1</t>
    </r>
  </si>
  <si>
    <r>
      <rPr>
        <b/>
        <sz val="12"/>
        <rFont val="Times New Roman"/>
        <family val="1"/>
      </rPr>
      <t>External links</t>
    </r>
  </si>
  <si>
    <r>
      <rPr>
        <sz val="7"/>
        <color rgb="FF666666"/>
        <rFont val="Arial"/>
        <family val="2"/>
      </rPr>
      <t>1. Blend Calculation using the following information:</t>
    </r>
    <r>
      <rPr>
        <vertAlign val="superscript"/>
        <sz val="5"/>
        <rFont val="Arial"/>
        <family val="2"/>
      </rPr>
      <t xml:space="preserve">[1][17][18]                                                                   </t>
    </r>
    <r>
      <rPr>
        <sz val="7"/>
        <color rgb="FF666666"/>
        <rFont val="Arial"/>
        <family val="2"/>
      </rPr>
      <t>2. Blend Calculation using the following information</t>
    </r>
    <r>
      <rPr>
        <vertAlign val="superscript"/>
        <sz val="5"/>
        <rFont val="Arial"/>
        <family val="2"/>
      </rPr>
      <t>[2</t>
    </r>
    <r>
      <rPr>
        <sz val="7"/>
        <color rgb="FF666666"/>
        <rFont val="Arial"/>
        <family val="2"/>
      </rPr>
      <t xml:space="preserve">: </t>
    </r>
    <r>
      <rPr>
        <vertAlign val="superscript"/>
        <sz val="5"/>
        <rFont val="Arial"/>
        <family val="2"/>
      </rPr>
      <t>][8][10][9][11][19]</t>
    </r>
  </si>
  <si>
    <r>
      <rPr>
        <b/>
        <sz val="12"/>
        <rFont val="Times New Roman"/>
        <family val="1"/>
      </rPr>
      <t>Notes</t>
    </r>
  </si>
  <si>
    <r>
      <rPr>
        <sz val="7"/>
        <color rgb="FF666666"/>
        <rFont val="Arial"/>
        <family val="2"/>
      </rPr>
      <t xml:space="preserve">41. Wade, Leroy G. Jr. (2006). </t>
    </r>
    <r>
      <rPr>
        <i/>
        <sz val="7"/>
        <color rgb="FF666666"/>
        <rFont val="Arial"/>
        <family val="2"/>
      </rPr>
      <t>Organic Chemistry</t>
    </r>
    <r>
      <rPr>
        <sz val="7"/>
        <color rgb="FF666666"/>
        <rFont val="Arial"/>
        <family val="2"/>
      </rPr>
      <t xml:space="preserve">(Sixth ed.). </t>
    </r>
    <r>
      <rPr>
        <u/>
        <sz val="7"/>
        <rFont val="Arial"/>
        <family val="2"/>
      </rPr>
      <t>Upper Saddle River, New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Jersey</t>
    </r>
    <r>
      <rPr>
        <sz val="7"/>
        <color rgb="FF666666"/>
        <rFont val="Arial"/>
        <family val="2"/>
      </rPr>
      <t xml:space="preserve">: Pearson </t>
    </r>
    <r>
      <rPr>
        <u/>
        <sz val="7"/>
        <rFont val="Arial"/>
        <family val="2"/>
      </rPr>
      <t>Prentice Ha</t>
    </r>
    <r>
      <rPr>
        <sz val="7"/>
        <rFont val="Arial"/>
        <family val="2"/>
      </rPr>
      <t>ll</t>
    </r>
    <r>
      <rPr>
        <sz val="7"/>
        <color rgb="FF666666"/>
        <rFont val="Arial"/>
        <family val="2"/>
      </rPr>
      <t xml:space="preserve">. p. 279. </t>
    </r>
    <r>
      <rPr>
        <u/>
        <sz val="7"/>
        <rFont val="Arial"/>
        <family val="2"/>
      </rPr>
      <t>ISBN 0-13-147871-0</t>
    </r>
    <r>
      <rPr>
        <sz val="7"/>
        <color rgb="FF666666"/>
        <rFont val="Arial"/>
        <family val="2"/>
      </rPr>
      <t xml:space="preserve">. </t>
    </r>
    <r>
      <rPr>
        <u/>
        <sz val="7"/>
        <rFont val="Arial"/>
        <family val="2"/>
      </rPr>
      <t>OCLC 56876670 (https:/</t>
    </r>
    <r>
      <rPr>
        <sz val="7"/>
        <rFont val="Arial"/>
        <family val="2"/>
      </rPr>
      <t xml:space="preserve">/ </t>
    </r>
    <r>
      <rPr>
        <u/>
        <sz val="7"/>
        <rFont val="Arial"/>
        <family val="2"/>
      </rPr>
      <t>www.worldcat.org/oclc/56876670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</t>
    </r>
  </si>
  <si>
    <r>
      <rPr>
        <u/>
        <sz val="7"/>
        <rFont val="Arial"/>
        <family val="2"/>
      </rPr>
      <t>f)</t>
    </r>
    <r>
      <rPr>
        <sz val="7"/>
        <rFont val="Arial"/>
        <family val="2"/>
      </rPr>
      <t xml:space="preserve"> </t>
    </r>
    <r>
      <rPr>
        <sz val="7"/>
        <color rgb="FF666666"/>
        <rFont val="Arial"/>
        <family val="2"/>
      </rPr>
      <t xml:space="preserve">(PDF). </t>
    </r>
    <r>
      <rPr>
        <i/>
        <sz val="7"/>
        <color rgb="FF666666"/>
        <rFont val="Arial"/>
        <family val="2"/>
      </rPr>
      <t>ANSI/ASHRAE Standard 34-2007, Designation and Safety Classification of Refrigerants</t>
    </r>
    <r>
      <rPr>
        <sz val="7"/>
        <color rgb="FF666666"/>
        <rFont val="Arial"/>
        <family val="2"/>
      </rPr>
      <t>. [American Society of Heating, Refrigerating and Air-Conditioning Engineers, Inc. 1791 Tullie Circle NE, Atlanta, GA 30329. 2010-01-28.</t>
    </r>
    <r>
      <rPr>
        <u/>
        <sz val="7"/>
        <rFont val="Arial"/>
        <family val="2"/>
      </rPr>
      <t>ISSN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</si>
  <si>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40. </t>
    </r>
    <r>
      <rPr>
        <u/>
        <sz val="7"/>
        <rFont val="Arial"/>
        <family val="2"/>
      </rPr>
      <t>"ANSI/ASHRAE Addenda z, ah, ai, and aj to ANSI/ASHRAE Standard 34-2007("ht</t>
    </r>
    <r>
      <rPr>
        <sz val="7"/>
        <rFont val="Arial"/>
        <family val="2"/>
      </rPr>
      <t xml:space="preserve">t </t>
    </r>
    <r>
      <rPr>
        <u/>
        <sz val="7"/>
        <rFont val="Arial"/>
        <family val="2"/>
      </rPr>
      <t>p://ashrae.org/File%20Library/docLib/Public/20100309_34_2007_z_ah_ai_aj_final.</t>
    </r>
    <r>
      <rPr>
        <sz val="7"/>
        <rFont val="Arial"/>
        <family val="2"/>
      </rPr>
      <t>pd</t>
    </r>
  </si>
  <si>
    <r>
      <rPr>
        <sz val="7"/>
        <color rgb="FF666666"/>
        <rFont val="Arial"/>
        <family val="2"/>
      </rPr>
      <t xml:space="preserve">39. </t>
    </r>
    <r>
      <rPr>
        <u/>
        <sz val="7"/>
        <rFont val="Arial"/>
        <family val="2"/>
      </rPr>
      <t>"ANSI/ASHRAE Addendum ak to ANSI/ASHRAE Standard 34-2007("http://ashrae.o</t>
    </r>
    <r>
      <rPr>
        <sz val="7"/>
        <rFont val="Arial"/>
        <family val="2"/>
      </rPr>
      <t xml:space="preserve">r </t>
    </r>
    <r>
      <rPr>
        <u/>
        <sz val="7"/>
        <rFont val="Arial"/>
        <family val="2"/>
      </rPr>
      <t>g/File%20Library/docLib/Public/20100309_34_2007_ak_final.pd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PDF). </t>
    </r>
    <r>
      <rPr>
        <i/>
        <sz val="7"/>
        <color rgb="FF666666"/>
        <rFont val="Arial"/>
        <family val="2"/>
      </rPr>
      <t>ANSI/ASHRAE Standard 34-2007, Designation and Safety Classification of Refrigerants</t>
    </r>
    <r>
      <rPr>
        <sz val="7"/>
        <color rgb="FF666666"/>
        <rFont val="Arial"/>
        <family val="2"/>
      </rPr>
      <t>. 1791 Tullie Circle NE, Atlanta, GA 30329: American Society of Heating, Refrigerating and Air-Conditioning Engineers, Inc. 2010-02-24</t>
    </r>
    <r>
      <rPr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1041-2336 (http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</si>
  <si>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38. </t>
    </r>
    <r>
      <rPr>
        <u/>
        <sz val="7"/>
        <rFont val="Arial"/>
        <family val="2"/>
      </rPr>
      <t>"Numbering Scheme for Ozone-Depleting Substances and their Substitutes("http://w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ww.epa.gov/ozone/geninfo/numbers.htm</t>
    </r>
    <r>
      <rPr>
        <sz val="7"/>
        <rFont val="Arial"/>
        <family val="2"/>
      </rPr>
      <t>l</t>
    </r>
    <r>
      <rPr>
        <sz val="7"/>
        <color rgb="FF666666"/>
        <rFont val="Arial"/>
        <family val="2"/>
      </rPr>
      <t>.</t>
    </r>
    <r>
      <rPr>
        <sz val="7"/>
        <rFont val="Arial"/>
        <family val="2"/>
      </rPr>
      <t xml:space="preserve">) </t>
    </r>
    <r>
      <rPr>
        <i/>
        <sz val="7"/>
        <color rgb="FF666666"/>
        <rFont val="Arial"/>
        <family val="2"/>
      </rPr>
      <t>Science - Ozone Layer Protection</t>
    </r>
    <r>
      <rPr>
        <sz val="7"/>
        <color rgb="FF666666"/>
        <rFont val="Arial"/>
        <family val="2"/>
      </rPr>
      <t>. US EPA. 2007. Retrieved 2011-12-18.</t>
    </r>
  </si>
  <si>
    <r>
      <rPr>
        <sz val="7"/>
        <color rgb="FF666666"/>
        <rFont val="Arial"/>
        <family val="2"/>
      </rPr>
      <t xml:space="preserve">37. </t>
    </r>
    <r>
      <rPr>
        <u/>
        <sz val="7"/>
        <rFont val="Arial"/>
        <family val="2"/>
      </rPr>
      <t>"Addendum w to ANSI/ASHRAE Standard 34-2007"(http://ashrae.org/File%20Libra</t>
    </r>
    <r>
      <rPr>
        <sz val="7"/>
        <rFont val="Arial"/>
        <family val="2"/>
      </rPr>
      <t xml:space="preserve">r </t>
    </r>
    <r>
      <rPr>
        <u/>
        <sz val="7"/>
        <rFont val="Arial"/>
        <family val="2"/>
      </rPr>
      <t>y/docLib/Public/20100120_34_2007_w_final.pd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34- 2007, Designation and Safety Classification of Refrigerant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s</t>
    </r>
    <r>
      <rPr>
        <sz val="7"/>
        <color rgb="FF666666"/>
        <rFont val="Arial"/>
        <family val="2"/>
      </rPr>
      <t>1791 Tullie Circle NE, Atlanta, GA 30329-2305: American Society of Heating, Refrigerating and Air- Conditioning Engineers, Inc. 2008-11-18.</t>
    </r>
    <r>
      <rPr>
        <u/>
        <sz val="7"/>
        <rFont val="Arial"/>
        <family val="2"/>
      </rPr>
      <t>ISSN 1041-2336 (https://www.worldcat.org/</t>
    </r>
    <r>
      <rPr>
        <sz val="7"/>
        <rFont val="Arial"/>
        <family val="2"/>
      </rPr>
      <t xml:space="preserve">i </t>
    </r>
    <r>
      <rPr>
        <u/>
        <sz val="7"/>
        <rFont val="Arial"/>
        <family val="2"/>
      </rPr>
      <t>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</si>
  <si>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36. </t>
    </r>
    <r>
      <rPr>
        <u/>
        <sz val="7"/>
        <rFont val="Arial"/>
        <family val="2"/>
      </rPr>
      <t>"ANSI/ASHRAE Addendum c to ANSI/ASHRAE Standard 34-2010("http://ashrae.org</t>
    </r>
    <r>
      <rPr>
        <sz val="7"/>
        <rFont val="Arial"/>
        <family val="2"/>
      </rPr>
      <t xml:space="preserve">/ </t>
    </r>
    <r>
      <rPr>
        <u/>
        <sz val="7"/>
        <rFont val="Arial"/>
        <family val="2"/>
      </rPr>
      <t>File%20Library/docLib/Public/34_2010_c_Final.pd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34-2010, Designation and Safety Classification of Refrigerant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s</t>
    </r>
    <r>
      <rPr>
        <u/>
        <sz val="7"/>
        <rFont val="Arial"/>
        <family val="2"/>
      </rPr>
      <t>ASHRAE</t>
    </r>
    <r>
      <rPr>
        <sz val="7"/>
        <color rgb="FF666666"/>
        <rFont val="Arial"/>
        <family val="2"/>
      </rPr>
      <t>. 2011-07- 27. Retrieved 2011-12-18.</t>
    </r>
  </si>
  <si>
    <r>
      <rPr>
        <sz val="7"/>
        <color rgb="FF666666"/>
        <rFont val="Arial"/>
        <family val="2"/>
      </rPr>
      <t xml:space="preserve">35. </t>
    </r>
    <r>
      <rPr>
        <i/>
        <u/>
        <sz val="7"/>
        <rFont val="Arial"/>
        <family val="2"/>
      </rPr>
      <t>GM First to Market Greenhouse Gas-Friendly Air Conditioning Refrigerant in U.S</t>
    </r>
    <r>
      <rPr>
        <u/>
        <sz val="7"/>
        <rFont val="Arial"/>
        <family val="2"/>
      </rPr>
      <t>(</t>
    </r>
    <r>
      <rPr>
        <i/>
        <u/>
        <sz val="7"/>
        <rFont val="Arial"/>
        <family val="2"/>
      </rPr>
      <t>.</t>
    </r>
    <r>
      <rPr>
        <u/>
        <sz val="7"/>
        <rFont val="Arial"/>
        <family val="2"/>
      </rPr>
      <t>ht</t>
    </r>
    <r>
      <rPr>
        <sz val="7"/>
        <rFont val="Arial"/>
        <family val="2"/>
      </rPr>
      <t xml:space="preserve">t </t>
    </r>
    <r>
      <rPr>
        <u/>
        <sz val="7"/>
        <rFont val="Arial"/>
        <family val="2"/>
      </rPr>
      <t>ps://media.gm.com/content/media/us/en/news/news_detail.html/content/Pages/new</t>
    </r>
    <r>
      <rPr>
        <sz val="7"/>
        <rFont val="Arial"/>
        <family val="2"/>
      </rPr>
      <t xml:space="preserve">s/ </t>
    </r>
    <r>
      <rPr>
        <u/>
        <sz val="7"/>
        <rFont val="Arial"/>
        <family val="2"/>
      </rPr>
      <t>us/en/2010/July/0723_refrigeran</t>
    </r>
    <r>
      <rPr>
        <sz val="7"/>
        <rFont val="Arial"/>
        <family val="2"/>
      </rPr>
      <t>t</t>
    </r>
    <r>
      <rPr>
        <sz val="7"/>
        <color rgb="FF666666"/>
        <rFont val="Arial"/>
        <family val="2"/>
      </rPr>
      <t>,</t>
    </r>
    <r>
      <rPr>
        <sz val="7"/>
        <rFont val="Arial"/>
        <family val="2"/>
      </rPr>
      <t xml:space="preserve">) </t>
    </r>
    <r>
      <rPr>
        <u/>
        <sz val="7"/>
        <rFont val="Arial"/>
        <family val="2"/>
      </rPr>
      <t>Warren, Michigan</t>
    </r>
    <r>
      <rPr>
        <sz val="7"/>
        <color rgb="FF666666"/>
        <rFont val="Arial"/>
        <family val="2"/>
      </rPr>
      <t>, 2010-07-23, retrieved</t>
    </r>
  </si>
  <si>
    <r>
      <rPr>
        <sz val="7"/>
        <color rgb="FF666666"/>
        <rFont val="Arial"/>
        <family val="2"/>
      </rPr>
      <t xml:space="preserve">34. </t>
    </r>
    <r>
      <rPr>
        <u/>
        <sz val="7"/>
        <rFont val="Arial"/>
        <family val="2"/>
      </rPr>
      <t>"Solstice® LBA Technical Brochure | BlowingAgents" (https://www.honeywell-blowing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agents.com/?document=solstice-lba-technical-brochur</t>
    </r>
    <r>
      <rPr>
        <sz val="7"/>
        <rFont val="Arial"/>
        <family val="2"/>
      </rPr>
      <t>e</t>
    </r>
    <r>
      <rPr>
        <sz val="7"/>
        <color rgb="FF666666"/>
        <rFont val="Arial"/>
        <family val="2"/>
      </rPr>
      <t>.</t>
    </r>
    <r>
      <rPr>
        <sz val="7"/>
        <rFont val="Arial"/>
        <family val="2"/>
      </rPr>
      <t>)</t>
    </r>
    <r>
      <rPr>
        <i/>
        <sz val="7"/>
        <color rgb="FF666666"/>
        <rFont val="Arial"/>
        <family val="2"/>
      </rPr>
      <t>www.honeywell- blowingagents.com</t>
    </r>
    <r>
      <rPr>
        <sz val="7"/>
        <color rgb="FF666666"/>
        <rFont val="Arial"/>
        <family val="2"/>
      </rPr>
      <t>. Retrieved 2016-07-05.</t>
    </r>
  </si>
  <si>
    <r>
      <rPr>
        <sz val="7"/>
        <color rgb="FF666666"/>
        <rFont val="Arial"/>
        <family val="2"/>
      </rPr>
      <t xml:space="preserve">33. </t>
    </r>
    <r>
      <rPr>
        <u/>
        <sz val="7"/>
        <rFont val="Arial"/>
        <family val="2"/>
      </rPr>
      <t>"CDC - NIOSH Pocket Guide to Chemical Hazards - Sulfur dioxide("https://www.cdc</t>
    </r>
    <r>
      <rPr>
        <sz val="7"/>
        <rFont val="Arial"/>
        <family val="2"/>
      </rPr>
      <t xml:space="preserve">. </t>
    </r>
    <r>
      <rPr>
        <u/>
        <sz val="7"/>
        <rFont val="Arial"/>
        <family val="2"/>
      </rPr>
      <t>gov/niosh/npg/npgd0575.htm</t>
    </r>
    <r>
      <rPr>
        <sz val="7"/>
        <rFont val="Arial"/>
        <family val="2"/>
      </rPr>
      <t>l)</t>
    </r>
    <r>
      <rPr>
        <sz val="7"/>
        <color rgb="FF666666"/>
        <rFont val="Arial"/>
        <family val="2"/>
      </rPr>
      <t xml:space="preserve">, </t>
    </r>
    <r>
      <rPr>
        <i/>
        <u/>
        <sz val="7"/>
        <rFont val="Arial"/>
        <family val="2"/>
      </rPr>
      <t>National Institute for Occupational Safety and Heal</t>
    </r>
    <r>
      <rPr>
        <i/>
        <sz val="7"/>
        <rFont val="Arial"/>
        <family val="2"/>
      </rPr>
      <t>t</t>
    </r>
    <r>
      <rPr>
        <sz val="7"/>
        <color rgb="FF666666"/>
        <rFont val="Arial"/>
        <family val="2"/>
      </rPr>
      <t>,</t>
    </r>
    <r>
      <rPr>
        <i/>
        <sz val="7"/>
        <rFont val="Arial"/>
        <family val="2"/>
      </rPr>
      <t xml:space="preserve">h </t>
    </r>
    <r>
      <rPr>
        <u/>
        <sz val="7"/>
        <rFont val="Arial"/>
        <family val="2"/>
      </rPr>
      <t>Centers for Disease Control and Preventio</t>
    </r>
    <r>
      <rPr>
        <sz val="7"/>
        <rFont val="Arial"/>
        <family val="2"/>
      </rPr>
      <t>n</t>
    </r>
    <r>
      <rPr>
        <sz val="7"/>
        <color rgb="FF666666"/>
        <rFont val="Arial"/>
        <family val="2"/>
      </rPr>
      <t>1600 Clifton Rd. Atlanta, GA 30333, USA, 2010-11-18, retrieved 2012-02-06</t>
    </r>
  </si>
  <si>
    <r>
      <rPr>
        <sz val="7"/>
        <color rgb="FF666666"/>
        <rFont val="Arial"/>
        <family val="2"/>
      </rPr>
      <t xml:space="preserve">32. Archer, David (2005). </t>
    </r>
    <r>
      <rPr>
        <sz val="7"/>
        <rFont val="Arial"/>
        <family val="2"/>
      </rPr>
      <t>"Fate of fossil fuelCO</t>
    </r>
    <r>
      <rPr>
        <vertAlign val="sub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in geologic time" (https://geosci.uchicag </t>
    </r>
    <r>
      <rPr>
        <u/>
        <sz val="7"/>
        <rFont val="Arial"/>
        <family val="2"/>
      </rPr>
      <t>o.edu/~archer/reprints/arche.r2005.fate_co2.pdf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u/>
        <sz val="7"/>
        <rFont val="Arial"/>
        <family val="2"/>
      </rPr>
      <t>Journal of Geophysica</t>
    </r>
    <r>
      <rPr>
        <i/>
        <sz val="7"/>
        <rFont val="Arial"/>
        <family val="2"/>
      </rPr>
      <t xml:space="preserve">l </t>
    </r>
    <r>
      <rPr>
        <i/>
        <u/>
        <sz val="7"/>
        <rFont val="Arial"/>
        <family val="2"/>
      </rPr>
      <t>Research</t>
    </r>
    <r>
      <rPr>
        <sz val="7"/>
        <color rgb="FF666666"/>
        <rFont val="Arial"/>
        <family val="2"/>
      </rPr>
      <t xml:space="preserve">. </t>
    </r>
    <r>
      <rPr>
        <b/>
        <sz val="7"/>
        <color rgb="FF666666"/>
        <rFont val="Arial"/>
        <family val="2"/>
      </rPr>
      <t xml:space="preserve">110 </t>
    </r>
    <r>
      <rPr>
        <sz val="7"/>
        <color rgb="FF666666"/>
        <rFont val="Arial"/>
        <family val="2"/>
      </rPr>
      <t>(C9): C09S05.1–6.</t>
    </r>
    <r>
      <rPr>
        <u/>
        <sz val="7"/>
        <rFont val="Arial"/>
        <family val="2"/>
      </rPr>
      <t>Bibcode</t>
    </r>
    <r>
      <rPr>
        <u/>
        <sz val="7"/>
        <color rgb="FF666666"/>
        <rFont val="Arial"/>
        <family val="2"/>
      </rPr>
      <t>:</t>
    </r>
    <r>
      <rPr>
        <u/>
        <sz val="7"/>
        <rFont val="Arial"/>
        <family val="2"/>
      </rPr>
      <t>2005JGRC..11009S05A(http://adsabs.ha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rvard.edu/abs/2005JGRC..11009S05A</t>
    </r>
    <r>
      <rPr>
        <sz val="7"/>
        <color rgb="FF666666"/>
        <rFont val="Arial"/>
        <family val="2"/>
      </rPr>
      <t>.</t>
    </r>
    <r>
      <rPr>
        <sz val="7"/>
        <rFont val="Arial"/>
        <family val="2"/>
      </rPr>
      <t xml:space="preserve">) </t>
    </r>
    <r>
      <rPr>
        <u/>
        <sz val="7"/>
        <rFont val="Arial"/>
        <family val="2"/>
      </rPr>
      <t>doi</t>
    </r>
    <r>
      <rPr>
        <u/>
        <sz val="7"/>
        <color rgb="FF666666"/>
        <rFont val="Arial"/>
        <family val="2"/>
      </rPr>
      <t>:</t>
    </r>
    <r>
      <rPr>
        <u/>
        <sz val="7"/>
        <rFont val="Arial"/>
        <family val="2"/>
      </rPr>
      <t>10.1029/2004JC002625(https://doi.org/1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0.1029%2F2004JC002625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27 July 2007.</t>
    </r>
  </si>
  <si>
    <r>
      <rPr>
        <sz val="7"/>
        <color rgb="FF666666"/>
        <rFont val="Arial"/>
        <family val="2"/>
      </rPr>
      <t>2011-12-27.</t>
    </r>
  </si>
  <si>
    <r>
      <rPr>
        <sz val="7"/>
        <color rgb="FF666666"/>
        <rFont val="Arial"/>
        <family val="2"/>
      </rPr>
      <t xml:space="preserve">31. </t>
    </r>
    <r>
      <rPr>
        <u/>
        <sz val="7"/>
        <rFont val="Arial"/>
        <family val="2"/>
      </rPr>
      <t>"Refrigerants - Environment Properties"(https://www.webcitation.org/6HtctfLPj?url=ht</t>
    </r>
    <r>
      <rPr>
        <sz val="7"/>
        <rFont val="Arial"/>
        <family val="2"/>
      </rPr>
      <t xml:space="preserve">t </t>
    </r>
    <r>
      <rPr>
        <u/>
        <sz val="7"/>
        <rFont val="Arial"/>
        <family val="2"/>
      </rPr>
      <t>p://www.engineeringtoolbox.com/Refrigerants-Environment-Properties-d_1220.htm</t>
    </r>
    <r>
      <rPr>
        <sz val="7"/>
        <rFont val="Arial"/>
        <family val="2"/>
      </rPr>
      <t>l</t>
    </r>
    <r>
      <rPr>
        <sz val="7"/>
        <color rgb="FF666666"/>
        <rFont val="Arial"/>
        <family val="2"/>
      </rPr>
      <t>.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Engineering ToolBox. Archived from</t>
    </r>
    <r>
      <rPr>
        <u/>
        <sz val="7"/>
        <rFont val="Arial"/>
        <family val="2"/>
      </rPr>
      <t>the original (http://www.engineeringtoolbox.com</t>
    </r>
    <r>
      <rPr>
        <sz val="7"/>
        <rFont val="Arial"/>
        <family val="2"/>
      </rPr>
      <t xml:space="preserve">/ </t>
    </r>
    <r>
      <rPr>
        <u/>
        <sz val="7"/>
        <rFont val="Arial"/>
        <family val="2"/>
      </rPr>
      <t>Refrigerants-Environment-Properties-d_1220.htm</t>
    </r>
    <r>
      <rPr>
        <sz val="7"/>
        <rFont val="Arial"/>
        <family val="2"/>
      </rPr>
      <t>l)</t>
    </r>
    <r>
      <rPr>
        <sz val="7"/>
        <color rgb="FF666666"/>
        <rFont val="Arial"/>
        <family val="2"/>
      </rPr>
      <t>on 2013-07-05. Retrieved</t>
    </r>
  </si>
  <si>
    <r>
      <rPr>
        <sz val="7"/>
        <color rgb="FF666666"/>
        <rFont val="Arial"/>
        <family val="2"/>
      </rPr>
      <t xml:space="preserve">30. </t>
    </r>
    <r>
      <rPr>
        <sz val="7"/>
        <rFont val="Arial"/>
        <family val="2"/>
      </rPr>
      <t>"Ammonia - NH</t>
    </r>
    <r>
      <rPr>
        <vertAlign val="sub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- Properties" (http://www.engineeringtoolbox.com/ammonia-d_971.h </t>
    </r>
    <r>
      <rPr>
        <u/>
        <sz val="7"/>
        <rFont val="Arial"/>
        <family val="2"/>
      </rPr>
      <t>tml)</t>
    </r>
    <r>
      <rPr>
        <sz val="7"/>
        <color rgb="FF666666"/>
        <rFont val="Arial"/>
        <family val="2"/>
      </rPr>
      <t>. Engineering Toolbox. Retrieved 2011-12-18.</t>
    </r>
  </si>
  <si>
    <r>
      <rPr>
        <sz val="7"/>
        <color rgb="FF666666"/>
        <rFont val="Arial"/>
        <family val="2"/>
      </rPr>
      <t xml:space="preserve">29. </t>
    </r>
    <r>
      <rPr>
        <u/>
        <sz val="7"/>
        <rFont val="Arial"/>
        <family val="2"/>
      </rPr>
      <t>"II. ADVANTAGES OF AMMONIA AS A REFRIGERANT"(https://web.archive.org/w</t>
    </r>
    <r>
      <rPr>
        <sz val="7"/>
        <rFont val="Arial"/>
        <family val="2"/>
      </rPr>
      <t xml:space="preserve">e </t>
    </r>
    <r>
      <rPr>
        <u/>
        <sz val="7"/>
        <rFont val="Arial"/>
        <family val="2"/>
      </rPr>
      <t>b/20110726172415/https://www.iiar.org/aar/aar_green2.cfm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</t>
    </r>
    <r>
      <rPr>
        <i/>
        <sz val="7"/>
        <color rgb="FF666666"/>
        <rFont val="Arial"/>
        <family val="2"/>
      </rPr>
      <t>Ammonia: The Natural Refrigerant of Choice (An IIAR Green Paper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)</t>
    </r>
    <r>
      <rPr>
        <sz val="7"/>
        <color rgb="FF666666"/>
        <rFont val="Arial"/>
        <family val="2"/>
      </rPr>
      <t>International Institute of Ammonia Refrigeration. Archived from</t>
    </r>
    <r>
      <rPr>
        <u/>
        <sz val="7"/>
        <rFont val="Arial"/>
        <family val="2"/>
      </rPr>
      <t>the original (https://www.iiar.org/aar/aar_green2.cfm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on 2011-07-26. Retrieved 2010-12-21.</t>
    </r>
  </si>
  <si>
    <r>
      <rPr>
        <sz val="7"/>
        <color rgb="FF666666"/>
        <rFont val="Arial"/>
        <family val="2"/>
      </rPr>
      <t xml:space="preserve">28. </t>
    </r>
    <r>
      <rPr>
        <i/>
        <u/>
        <sz val="7"/>
        <rFont val="Arial"/>
        <family val="2"/>
      </rPr>
      <t>TRANSITIONING TO LOW-GWP - ALTERNATIVES IN DOMESTIC</t>
    </r>
    <r>
      <rPr>
        <i/>
        <sz val="7"/>
        <rFont val="Arial"/>
        <family val="2"/>
      </rPr>
      <t xml:space="preserve"> </t>
    </r>
    <r>
      <rPr>
        <i/>
        <u/>
        <sz val="7"/>
        <rFont val="Arial"/>
        <family val="2"/>
      </rPr>
      <t>REFRIGERATION </t>
    </r>
    <r>
      <rPr>
        <u/>
        <sz val="7"/>
        <rFont val="Arial"/>
        <family val="2"/>
      </rPr>
      <t>(http://www.epa.gov/ozone/downloads/EPA_HFC_DomRef.pdf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>), US EPA, October 2010, retrieved 2011-12-17</t>
    </r>
  </si>
  <si>
    <r>
      <rPr>
        <sz val="7"/>
        <color rgb="FF666666"/>
        <rFont val="Arial"/>
        <family val="2"/>
      </rPr>
      <t xml:space="preserve">27. </t>
    </r>
    <r>
      <rPr>
        <i/>
        <u/>
        <sz val="7"/>
        <rFont val="Arial"/>
        <family val="2"/>
      </rPr>
      <t>PRODUCT SAFETY DATA SHEET - PRODUCT: RS-45 (R434A)</t>
    </r>
    <r>
      <rPr>
        <i/>
        <sz val="7"/>
        <rFont val="Arial"/>
        <family val="2"/>
      </rPr>
      <t xml:space="preserve"> </t>
    </r>
    <r>
      <rPr>
        <u/>
        <sz val="7"/>
        <rFont val="Arial"/>
        <family val="2"/>
      </rPr>
      <t>(http://www.refsols.c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om/files/RS-45/RS-45_safety_data.pd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>), Refrigerant Solutions Limited, 2001- 10-01, retrieved 2011-12-16</t>
    </r>
  </si>
  <si>
    <r>
      <rPr>
        <sz val="7"/>
        <color rgb="FF666666"/>
        <rFont val="Arial"/>
        <family val="2"/>
      </rPr>
      <t xml:space="preserve">26. </t>
    </r>
    <r>
      <rPr>
        <u/>
        <sz val="7"/>
        <rFont val="Arial"/>
        <family val="2"/>
      </rPr>
      <t>"Addenda i, j, and k to ANSI/ASHRAE Standard 34-2007"(http://ashrae.org/File%20L</t>
    </r>
    <r>
      <rPr>
        <sz val="7"/>
        <rFont val="Arial"/>
        <family val="2"/>
      </rPr>
      <t xml:space="preserve">i </t>
    </r>
    <r>
      <rPr>
        <u/>
        <sz val="7"/>
        <rFont val="Arial"/>
        <family val="2"/>
      </rPr>
      <t>brary/docLib/Public/20080618_34_2007_i_j_k_final.pd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34-2007, Designation and Safety Classification of Refrigeran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ts</t>
    </r>
    <r>
      <rPr>
        <sz val="7"/>
        <color rgb="FF666666"/>
        <rFont val="Arial"/>
        <family val="2"/>
      </rPr>
      <t>1791 Tullie Circle NE, Atlanta, GA 30329-2305: American Society of Heating, Refrigerating and Air-Conditioning Engineers, Inc. 2008-01-24.</t>
    </r>
    <r>
      <rPr>
        <u/>
        <sz val="7"/>
        <rFont val="Arial"/>
        <family val="2"/>
      </rPr>
      <t>ISSN 1041-2336 (https://www.worldcat.o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</si>
  <si>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25. </t>
    </r>
    <r>
      <rPr>
        <u/>
        <sz val="7"/>
        <rFont val="Arial"/>
        <family val="2"/>
      </rPr>
      <t>"Addenda x, y, aa, ab, ac, ad, and ae to ANSI/ASHRAE Standard 34-2007"(http://ash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rae.org/File%20Library/docLib/Public/20090224_ad342007x_y_aa_ab_ac_ad_ae.p</t>
    </r>
    <r>
      <rPr>
        <sz val="7"/>
        <rFont val="Arial"/>
        <family val="2"/>
      </rPr>
      <t xml:space="preserve">df)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34-2007, Designation and Safety Classification of Refrigerants</t>
    </r>
    <r>
      <rPr>
        <sz val="7"/>
        <color rgb="FF666666"/>
        <rFont val="Arial"/>
        <family val="2"/>
      </rPr>
      <t>. 1791 Tullie Circle NE, Atlanta, GA 30329-2305: American Society of Heating, Refrigerating and Air-Conditioning Engineers, Inc. 2009-01-29</t>
    </r>
    <r>
      <rPr>
        <u/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</si>
  <si>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24. </t>
    </r>
    <r>
      <rPr>
        <u/>
        <sz val="7"/>
        <rFont val="Arial"/>
        <family val="2"/>
      </rPr>
      <t>"Addenda a, b, c, d, e, f, g, and h to ANSI/ASHRAE Standard 34-2007("http://ashrae</t>
    </r>
    <r>
      <rPr>
        <sz val="7"/>
        <rFont val="Arial"/>
        <family val="2"/>
      </rPr>
      <t xml:space="preserve">. </t>
    </r>
    <r>
      <rPr>
        <u/>
        <sz val="7"/>
        <rFont val="Arial"/>
        <family val="2"/>
      </rPr>
      <t>org/File%20Library/docLib/Public/20070706_34_2007a_b_c_d_e_f_g_h.pd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34-2007, Designation and Safety Classification of Refrigerants</t>
    </r>
    <r>
      <rPr>
        <sz val="7"/>
        <color rgb="FF666666"/>
        <rFont val="Arial"/>
        <family val="2"/>
      </rPr>
      <t>. 1791 Tullie Circle NE, Atlanta, GA 30329-2305: American Society of Heating, Refrigerating and Air-Conditioning Engineers, Inc. 2007-06-28</t>
    </r>
    <r>
      <rPr>
        <u/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</si>
  <si>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23. </t>
    </r>
    <r>
      <rPr>
        <u/>
        <sz val="7"/>
        <rFont val="Arial"/>
        <family val="2"/>
      </rPr>
      <t>"Addenda a, b, and d to ANSI/ASHRAE Standard 34-2010("http://ashrae.org/File%2</t>
    </r>
    <r>
      <rPr>
        <sz val="7"/>
        <rFont val="Arial"/>
        <family val="2"/>
      </rPr>
      <t xml:space="preserve">0 </t>
    </r>
    <r>
      <rPr>
        <u/>
        <sz val="7"/>
        <rFont val="Arial"/>
        <family val="2"/>
      </rPr>
      <t>Library/docLib/Public/20100916_34_2010_a_b_d_final.pd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34-2010, Designation and Safety Classification of Refrigeran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ts</t>
    </r>
    <r>
      <rPr>
        <sz val="7"/>
        <color rgb="FF666666"/>
        <rFont val="Arial"/>
        <family val="2"/>
      </rPr>
      <t>1791 Tullie Circle NE, Atlanta, GA 30329-2305: American Society of Heating, Refrigerating and Air-Conditioning Engineers, Inc. 2010-07-01.</t>
    </r>
    <r>
      <rPr>
        <u/>
        <sz val="7"/>
        <rFont val="Arial"/>
        <family val="2"/>
      </rPr>
      <t>ISSN 1041-2336 (https://www.worldcat.o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</si>
  <si>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22. </t>
    </r>
    <r>
      <rPr>
        <u/>
        <sz val="7"/>
        <rFont val="Arial"/>
        <family val="2"/>
      </rPr>
      <t>"Addenda i, j, k, l, n, and o to ANSI/ASHRAE Standard 34-2010("http://ashrae.org/F</t>
    </r>
    <r>
      <rPr>
        <sz val="7"/>
        <rFont val="Arial"/>
        <family val="2"/>
      </rPr>
      <t xml:space="preserve">il </t>
    </r>
    <r>
      <rPr>
        <u/>
        <sz val="7"/>
        <rFont val="Arial"/>
        <family val="2"/>
      </rPr>
      <t>e%20Library/docLib/Public/34_ijklno_Final.pd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34- 2010, Designation and Safety Classification of Refrigerant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s</t>
    </r>
    <r>
      <rPr>
        <sz val="7"/>
        <color rgb="FF666666"/>
        <rFont val="Arial"/>
        <family val="2"/>
      </rPr>
      <t>1791 Tullie Circle NE, Atlanta, GA 30329-2305: American Society of Heating, Refrigerating and Air- Conditioning Engineers, Inc. 2011-06-30.</t>
    </r>
    <r>
      <rPr>
        <u/>
        <sz val="7"/>
        <rFont val="Arial"/>
        <family val="2"/>
      </rPr>
      <t>ISSN 1041-2336 (https://www.worldcat.org/</t>
    </r>
    <r>
      <rPr>
        <sz val="7"/>
        <rFont val="Arial"/>
        <family val="2"/>
      </rPr>
      <t xml:space="preserve">i </t>
    </r>
    <r>
      <rPr>
        <u/>
        <sz val="7"/>
        <rFont val="Arial"/>
        <family val="2"/>
      </rPr>
      <t>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</si>
  <si>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21. </t>
    </r>
    <r>
      <rPr>
        <u/>
        <sz val="7"/>
        <rFont val="Arial"/>
        <family val="2"/>
      </rPr>
      <t>"Addenda af and ag to ANSI/ASHRAE Standard 34-2007"(http://ashrae.org/File%20</t>
    </r>
    <r>
      <rPr>
        <sz val="7"/>
        <rFont val="Arial"/>
        <family val="2"/>
      </rPr>
      <t xml:space="preserve">L </t>
    </r>
    <r>
      <rPr>
        <u/>
        <sz val="7"/>
        <rFont val="Arial"/>
        <family val="2"/>
      </rPr>
      <t>ibrary/docLib/Public/20090824_34_2007_af_ag_final.pd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34-2007, Designation and Safety Classification of Refrigeran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ts</t>
    </r>
    <r>
      <rPr>
        <sz val="7"/>
        <color rgb="FF666666"/>
        <rFont val="Arial"/>
        <family val="2"/>
      </rPr>
      <t>1791 Tullie Circle NE, Atlanta, GA 30329-2305: American Society of Heating, Refrigerating and Air-Conditioning Engineers, Inc. 2009-06-25.</t>
    </r>
    <r>
      <rPr>
        <u/>
        <sz val="7"/>
        <rFont val="Arial"/>
        <family val="2"/>
      </rPr>
      <t>ISSN 1041-2336 (https://www.worldcat.o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</si>
  <si>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20. </t>
    </r>
    <r>
      <rPr>
        <i/>
        <u/>
        <sz val="7"/>
        <rFont val="Arial"/>
        <family val="2"/>
      </rPr>
      <t>Composition of Refrigerant Blends</t>
    </r>
    <r>
      <rPr>
        <u/>
        <sz val="7"/>
        <rFont val="Arial"/>
        <family val="2"/>
      </rPr>
      <t>(http://www.epa.gov/ozone/snap/refrigerants/refble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nd.html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, US EPA, retrieved 2011-12-18</t>
    </r>
  </si>
  <si>
    <r>
      <rPr>
        <sz val="7"/>
        <color rgb="FF666666"/>
        <rFont val="Arial"/>
        <family val="2"/>
      </rPr>
      <t>19. Hydrocarbons are assumed to be similar to Methane in terms of Semi-Empirical ODP being &lt; 0(smog chemistry)</t>
    </r>
  </si>
  <si>
    <r>
      <rPr>
        <sz val="7"/>
        <color rgb="FF666666"/>
        <rFont val="Arial"/>
        <family val="2"/>
      </rPr>
      <t>18. Pentane &amp; Isopentane is assumed to have a net GWP over 100-yr to be 4 ± 2</t>
    </r>
  </si>
  <si>
    <r>
      <rPr>
        <sz val="7"/>
        <color rgb="FF666666"/>
        <rFont val="Arial"/>
        <family val="2"/>
      </rPr>
      <t>17. Hydrocarbons are assumed to be similar to Methane in terms of Atmospheric Lifetime being 12 ± 3 years</t>
    </r>
  </si>
  <si>
    <r>
      <rPr>
        <sz val="7"/>
        <color rgb="FF666666"/>
        <rFont val="Arial"/>
        <family val="2"/>
      </rPr>
      <t>16. Lide, D. R., ed. (2005).</t>
    </r>
    <r>
      <rPr>
        <i/>
        <sz val="7"/>
        <color rgb="FF666666"/>
        <rFont val="Arial"/>
        <family val="2"/>
      </rPr>
      <t>CRC Handbook of Chemistry and Physics</t>
    </r>
    <r>
      <rPr>
        <sz val="7"/>
        <color rgb="FF666666"/>
        <rFont val="Arial"/>
        <family val="2"/>
      </rPr>
      <t>(86th ed.). Boca Raton (FL): CRC Press. p. 3.22.</t>
    </r>
    <r>
      <rPr>
        <u/>
        <sz val="7"/>
        <rFont val="Arial"/>
        <family val="2"/>
      </rPr>
      <t>ISBN 0-8493-0486-5</t>
    </r>
    <r>
      <rPr>
        <sz val="7"/>
        <color rgb="FF666666"/>
        <rFont val="Arial"/>
        <family val="2"/>
      </rPr>
      <t>.</t>
    </r>
  </si>
  <si>
    <r>
      <rPr>
        <sz val="7"/>
        <color rgb="FF666666"/>
        <rFont val="Arial"/>
        <family val="2"/>
      </rPr>
      <t xml:space="preserve">15. </t>
    </r>
    <r>
      <rPr>
        <u/>
        <sz val="7"/>
        <rFont val="Arial"/>
        <family val="2"/>
      </rPr>
      <t>Critical point (thermodynamics)#Table of liquid–vapor critical temperature an</t>
    </r>
    <r>
      <rPr>
        <sz val="7"/>
        <rFont val="Arial"/>
        <family val="2"/>
      </rPr>
      <t xml:space="preserve">d </t>
    </r>
    <r>
      <rPr>
        <u/>
        <sz val="7"/>
        <rFont val="Arial"/>
        <family val="2"/>
      </rPr>
      <t>pressure for selected substance</t>
    </r>
    <r>
      <rPr>
        <sz val="7"/>
        <rFont val="Arial"/>
        <family val="2"/>
      </rPr>
      <t>s</t>
    </r>
  </si>
  <si>
    <r>
      <rPr>
        <sz val="7"/>
        <color rgb="FF666666"/>
        <rFont val="Arial"/>
        <family val="2"/>
      </rPr>
      <t xml:space="preserve">14. Ravishankara, A. R.; Daniel, John S.; Portmann, Robert W. (2009-08-27), written at Chemical Sciences Division, Earth System Research Laborator,yNational Oceanic and Atmospheric Administration, 325 Broadwa,yBoulder, CO 80305, USA., </t>
    </r>
    <r>
      <rPr>
        <sz val="7"/>
        <rFont val="Arial"/>
        <family val="2"/>
      </rPr>
      <t>"Supporting Online Material for - Nitrous Oxide (N</t>
    </r>
    <r>
      <rPr>
        <vertAlign val="subscript"/>
        <sz val="7"/>
        <rFont val="Arial"/>
        <family val="2"/>
      </rPr>
      <t>2</t>
    </r>
    <r>
      <rPr>
        <sz val="7"/>
        <rFont val="Arial"/>
        <family val="2"/>
      </rPr>
      <t xml:space="preserve">O): The Dominant Ozone- </t>
    </r>
    <r>
      <rPr>
        <u/>
        <sz val="7"/>
        <rFont val="Arial"/>
        <family val="2"/>
      </rPr>
      <t>Depleting Substance Emitted in the 21st Century"(https://www.sciencemag.org/conte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nt/suppl/2009/08/27/1176985.DC1/Ravishankara.SOM.pd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), </t>
    </r>
    <r>
      <rPr>
        <i/>
        <sz val="7"/>
        <color rgb="FF666666"/>
        <rFont val="Arial"/>
        <family val="2"/>
      </rPr>
      <t>Science</t>
    </r>
    <r>
      <rPr>
        <sz val="7"/>
        <color rgb="FF666666"/>
        <rFont val="Arial"/>
        <family val="2"/>
      </rPr>
      <t xml:space="preserve">, 1200 New York Avenue NW Washington, DC 20005: </t>
    </r>
    <r>
      <rPr>
        <u/>
        <sz val="7"/>
        <rFont val="Arial"/>
        <family val="2"/>
      </rPr>
      <t>American Association for th</t>
    </r>
    <r>
      <rPr>
        <sz val="7"/>
        <rFont val="Arial"/>
        <family val="2"/>
      </rPr>
      <t xml:space="preserve">e </t>
    </r>
    <r>
      <rPr>
        <u/>
        <sz val="7"/>
        <rFont val="Arial"/>
        <family val="2"/>
      </rPr>
      <t>Advancement of Scienc</t>
    </r>
    <r>
      <rPr>
        <sz val="7"/>
        <rFont val="Arial"/>
        <family val="2"/>
      </rPr>
      <t>e</t>
    </r>
    <r>
      <rPr>
        <sz val="7"/>
        <color rgb="FF666666"/>
        <rFont val="Arial"/>
        <family val="2"/>
      </rPr>
      <t xml:space="preserve">, </t>
    </r>
    <r>
      <rPr>
        <b/>
        <sz val="7"/>
        <color rgb="FF666666"/>
        <rFont val="Arial"/>
        <family val="2"/>
      </rPr>
      <t xml:space="preserve">326 </t>
    </r>
    <r>
      <rPr>
        <sz val="7"/>
        <color rgb="FF666666"/>
        <rFont val="Arial"/>
        <family val="2"/>
      </rPr>
      <t>(5949), pp. 123–125,</t>
    </r>
    <r>
      <rPr>
        <u/>
        <sz val="7"/>
        <rFont val="Arial"/>
        <family val="2"/>
      </rPr>
      <t>Bibcode</t>
    </r>
    <r>
      <rPr>
        <u/>
        <sz val="7"/>
        <color rgb="FF666666"/>
        <rFont val="Arial"/>
        <family val="2"/>
      </rPr>
      <t>:</t>
    </r>
    <r>
      <rPr>
        <u/>
        <sz val="7"/>
        <rFont val="Arial"/>
        <family val="2"/>
      </rPr>
      <t>2009Sci...326..123R(ht</t>
    </r>
    <r>
      <rPr>
        <sz val="7"/>
        <rFont val="Arial"/>
        <family val="2"/>
      </rPr>
      <t xml:space="preserve">t </t>
    </r>
    <r>
      <rPr>
        <u/>
        <sz val="7"/>
        <rFont val="Arial"/>
        <family val="2"/>
      </rPr>
      <t>p://adsabs.harvard.edu/abs/2009Sci...326..123R</t>
    </r>
    <r>
      <rPr>
        <sz val="7"/>
        <color rgb="FF666666"/>
        <rFont val="Arial"/>
        <family val="2"/>
      </rPr>
      <t>,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PMID 19713491 (https://www.ncbi</t>
    </r>
    <r>
      <rPr>
        <sz val="7"/>
        <rFont val="Arial"/>
        <family val="2"/>
      </rPr>
      <t xml:space="preserve">. </t>
    </r>
    <r>
      <rPr>
        <u/>
        <sz val="7"/>
        <rFont val="Arial"/>
        <family val="2"/>
      </rPr>
      <t>nlm.nih.gov/pubmed/19713491</t>
    </r>
    <r>
      <rPr>
        <sz val="7"/>
        <color rgb="FF666666"/>
        <rFont val="Arial"/>
        <family val="2"/>
      </rPr>
      <t>,</t>
    </r>
    <r>
      <rPr>
        <sz val="7"/>
        <rFont val="Arial"/>
        <family val="2"/>
      </rPr>
      <t xml:space="preserve">) </t>
    </r>
    <r>
      <rPr>
        <u/>
        <sz val="7"/>
        <rFont val="Arial"/>
        <family val="2"/>
      </rPr>
      <t>doi</t>
    </r>
    <r>
      <rPr>
        <u/>
        <sz val="7"/>
        <color rgb="FF666666"/>
        <rFont val="Arial"/>
        <family val="2"/>
      </rPr>
      <t>:</t>
    </r>
    <r>
      <rPr>
        <u/>
        <sz val="7"/>
        <rFont val="Arial"/>
        <family val="2"/>
      </rPr>
      <t>10.1126/science.1176985(https://doi.org/10.112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6%2Fscience.1176985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, "Methane’s influence on ozone is very dependent on altitude. In the troposphere and lower stratosphere it induces ozone production via "smog chemistry"(10), while at higher altitudes it causes ozone losses [...] The net effect is generally a gain in column ozone due to methane increases, both in the stratospheric column and total column(11). Thus, unlike for N</t>
    </r>
    <r>
      <rPr>
        <vertAlign val="subscript"/>
        <sz val="7"/>
        <color rgb="FF666666"/>
        <rFont val="Arial"/>
        <family val="2"/>
      </rPr>
      <t>2</t>
    </r>
    <r>
      <rPr>
        <sz val="7"/>
        <color rgb="FF666666"/>
        <rFont val="Arial"/>
        <family val="2"/>
      </rPr>
      <t>O, a calculated ODP for methane would likely be negative".</t>
    </r>
  </si>
  <si>
    <r>
      <rPr>
        <sz val="7"/>
        <color rgb="FF666666"/>
        <rFont val="Arial"/>
        <family val="2"/>
      </rPr>
      <t xml:space="preserve">13. </t>
    </r>
    <r>
      <rPr>
        <u/>
        <sz val="7"/>
        <rFont val="Arial"/>
        <family val="2"/>
      </rPr>
      <t>"Addenda d, j, l, m, and t to ANSI/ASHRAE Standard 34-2004("http://ashrae.org/F</t>
    </r>
    <r>
      <rPr>
        <sz val="7"/>
        <rFont val="Arial"/>
        <family val="2"/>
      </rPr>
      <t xml:space="preserve">il </t>
    </r>
    <r>
      <rPr>
        <u/>
        <sz val="7"/>
        <rFont val="Arial"/>
        <family val="2"/>
      </rPr>
      <t>e%20Library/docLib/Public/20070613_342004_d_j_l_m_t_on.lypdf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34-2004, Designation and Safety Classification of Refrigerants</t>
    </r>
    <r>
      <rPr>
        <sz val="7"/>
        <color rgb="FF666666"/>
        <rFont val="Arial"/>
        <family val="2"/>
      </rPr>
      <t>. 1791 Tullie Circle NE, Atlanta, GA 30329-2305: American Society of Heating, Refrigerating and Air-Conditioning Engineers, Inc. 2007-03-03</t>
    </r>
    <r>
      <rPr>
        <u/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</si>
  <si>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12. </t>
    </r>
    <r>
      <rPr>
        <u/>
        <sz val="7"/>
        <rFont val="Arial"/>
        <family val="2"/>
      </rPr>
      <t>"Addenda e, f, g, and h to ANSI/ASHRAE Standard 34-2010("http://ashrae.org/File%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20Library/docLib/Public/34_2010_efgh_forPosting.pd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34-2010, Designation and Safety Classification of Refrigeran</t>
    </r>
    <r>
      <rPr>
        <sz val="7"/>
        <color rgb="FF666666"/>
        <rFont val="Arial"/>
        <family val="2"/>
      </rPr>
      <t>.</t>
    </r>
    <r>
      <rPr>
        <i/>
        <sz val="7"/>
        <color rgb="FF666666"/>
        <rFont val="Arial"/>
        <family val="2"/>
      </rPr>
      <t>ts</t>
    </r>
    <r>
      <rPr>
        <sz val="7"/>
        <color rgb="FF666666"/>
        <rFont val="Arial"/>
        <family val="2"/>
      </rPr>
      <t>1791 Tullie Circle NE, Atlanta, GA 30329-2305: American Society of Heating, Refrigerating and Air-Conditioning Engineers, Inc. 2011-02-03.</t>
    </r>
    <r>
      <rPr>
        <u/>
        <sz val="7"/>
        <rFont val="Arial"/>
        <family val="2"/>
      </rPr>
      <t>ISSN 1041-2336 (https://www.worldcat.o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</si>
  <si>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 xml:space="preserve">11. </t>
    </r>
    <r>
      <rPr>
        <i/>
        <u/>
        <sz val="7"/>
        <rFont val="Arial"/>
        <family val="2"/>
      </rPr>
      <t>Montreal Protocol on Substances that Deplete the Ozone Layer: 2006 Report of t</t>
    </r>
    <r>
      <rPr>
        <i/>
        <sz val="7"/>
        <rFont val="Arial"/>
        <family val="2"/>
      </rPr>
      <t xml:space="preserve">he </t>
    </r>
    <r>
      <rPr>
        <i/>
        <u/>
        <sz val="7"/>
        <rFont val="Arial"/>
        <family val="2"/>
      </rPr>
      <t>Rigid and Flexible Foams Technical Options</t>
    </r>
    <r>
      <rPr>
        <i/>
        <sz val="7"/>
        <rFont val="Arial"/>
        <family val="2"/>
      </rPr>
      <t xml:space="preserve"> </t>
    </r>
    <r>
      <rPr>
        <i/>
        <u/>
        <sz val="7"/>
        <rFont val="Arial"/>
        <family val="2"/>
      </rPr>
      <t>Committee (FTOC); 2006 Assessment</t>
    </r>
    <r>
      <rPr>
        <u/>
        <sz val="7"/>
        <rFont val="Arial"/>
        <family val="2"/>
      </rPr>
      <t>(h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ttp://ozone.unep.org/Assessment_Panels/TEAP/Reports/FOT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C/ftoc_assessment_rep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ort06.pdf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), Nairobi, Kenya: </t>
    </r>
    <r>
      <rPr>
        <u/>
        <sz val="7"/>
        <rFont val="Arial"/>
        <family val="2"/>
      </rPr>
      <t>United Nations Environment Programm</t>
    </r>
    <r>
      <rPr>
        <sz val="7"/>
        <rFont val="Arial"/>
        <family val="2"/>
      </rPr>
      <t>e</t>
    </r>
    <r>
      <rPr>
        <sz val="7"/>
        <color rgb="FF666666"/>
        <rFont val="Arial"/>
        <family val="2"/>
      </rPr>
      <t>(UNEP) Ozone Secretariat, March 2007,</t>
    </r>
    <r>
      <rPr>
        <u/>
        <sz val="7"/>
        <rFont val="Arial"/>
        <family val="2"/>
      </rPr>
      <t>ISBN 978-92-807-2826-2</t>
    </r>
    <r>
      <rPr>
        <sz val="7"/>
        <color rgb="FF666666"/>
        <rFont val="Arial"/>
        <family val="2"/>
      </rPr>
      <t>, retrieved 2010-12-16</t>
    </r>
  </si>
  <si>
    <r>
      <rPr>
        <sz val="7"/>
        <color rgb="FF666666"/>
        <rFont val="Arial"/>
        <family val="2"/>
      </rPr>
      <t xml:space="preserve">10. </t>
    </r>
    <r>
      <rPr>
        <u/>
        <sz val="7"/>
        <rFont val="Arial"/>
        <family val="2"/>
      </rPr>
      <t>"Class II Ozone-depleting Substances"(https://web.archive.org/web/201012090318</t>
    </r>
    <r>
      <rPr>
        <sz val="7"/>
        <rFont val="Arial"/>
        <family val="2"/>
      </rPr>
      <t xml:space="preserve">0 </t>
    </r>
    <r>
      <rPr>
        <u/>
        <sz val="7"/>
        <rFont val="Arial"/>
        <family val="2"/>
      </rPr>
      <t>3/http://www.epa.gov/ozone/science/ods/classtwo.html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</t>
    </r>
    <r>
      <rPr>
        <i/>
        <sz val="7"/>
        <color rgb="FF666666"/>
        <rFont val="Arial"/>
        <family val="2"/>
      </rPr>
      <t>Science - Ozone Layer Protection</t>
    </r>
    <r>
      <rPr>
        <sz val="7"/>
        <color rgb="FF666666"/>
        <rFont val="Arial"/>
        <family val="2"/>
      </rPr>
      <t>. US EPA. 2007. Archived from</t>
    </r>
    <r>
      <rPr>
        <u/>
        <sz val="7"/>
        <rFont val="Arial"/>
        <family val="2"/>
      </rPr>
      <t>the original (http://www.epa.gov/Ozone/scie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nce/ods/classtwo.htm</t>
    </r>
    <r>
      <rPr>
        <sz val="7"/>
        <rFont val="Arial"/>
        <family val="2"/>
      </rPr>
      <t>l)</t>
    </r>
    <r>
      <rPr>
        <sz val="7"/>
        <color rgb="FF666666"/>
        <rFont val="Arial"/>
        <family val="2"/>
      </rPr>
      <t>on 2010-12-09. Retrieved 2010-12-16.</t>
    </r>
  </si>
  <si>
    <r>
      <rPr>
        <sz val="7"/>
        <color rgb="FF666666"/>
        <rFont val="Arial"/>
        <family val="2"/>
      </rPr>
      <t xml:space="preserve">9. </t>
    </r>
    <r>
      <rPr>
        <u/>
        <sz val="7"/>
        <rFont val="Arial"/>
        <family val="2"/>
      </rPr>
      <t>"Global Warming Potentials of ODS Substituet s" (https://web.archive.org/web/20101</t>
    </r>
    <r>
      <rPr>
        <sz val="7"/>
        <rFont val="Arial"/>
        <family val="2"/>
      </rPr>
      <t xml:space="preserve">0 </t>
    </r>
    <r>
      <rPr>
        <u/>
        <sz val="7"/>
        <rFont val="Arial"/>
        <family val="2"/>
      </rPr>
      <t>16052146/http://www.epa.gov/ozone/geninfo/gwps.html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</t>
    </r>
    <r>
      <rPr>
        <i/>
        <sz val="7"/>
        <color rgb="FF666666"/>
        <rFont val="Arial"/>
        <family val="2"/>
      </rPr>
      <t>Science - Ozone Layer Protection</t>
    </r>
    <r>
      <rPr>
        <sz val="7"/>
        <color rgb="FF666666"/>
        <rFont val="Arial"/>
        <family val="2"/>
      </rPr>
      <t>. US EPA. 2007. Archived from</t>
    </r>
    <r>
      <rPr>
        <u/>
        <sz val="7"/>
        <rFont val="Arial"/>
        <family val="2"/>
      </rPr>
      <t>the original (http://www.epa.gov/Ozone/gen</t>
    </r>
    <r>
      <rPr>
        <sz val="7"/>
        <rFont val="Arial"/>
        <family val="2"/>
      </rPr>
      <t xml:space="preserve">i </t>
    </r>
    <r>
      <rPr>
        <u/>
        <sz val="7"/>
        <rFont val="Arial"/>
        <family val="2"/>
      </rPr>
      <t>nfo/gwps.html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>on 2010-10-16. Retrieved 2010-12-16.</t>
    </r>
  </si>
  <si>
    <r>
      <rPr>
        <sz val="7"/>
        <color rgb="FF666666"/>
        <rFont val="Arial"/>
        <family val="2"/>
      </rPr>
      <t xml:space="preserve">8. </t>
    </r>
    <r>
      <rPr>
        <u/>
        <sz val="7"/>
        <rFont val="Arial"/>
        <family val="2"/>
      </rPr>
      <t>"Class I Ozone-depleting Substances"(https://web.archive.org/web/201012101015</t>
    </r>
    <r>
      <rPr>
        <sz val="7"/>
        <rFont val="Arial"/>
        <family val="2"/>
      </rPr>
      <t xml:space="preserve">2 </t>
    </r>
    <r>
      <rPr>
        <u/>
        <sz val="7"/>
        <rFont val="Arial"/>
        <family val="2"/>
      </rPr>
      <t>8/http://www.epa.gov/ozone/science/ods/classone.html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</t>
    </r>
    <r>
      <rPr>
        <i/>
        <sz val="7"/>
        <color rgb="FF666666"/>
        <rFont val="Arial"/>
        <family val="2"/>
      </rPr>
      <t>Science - Ozone Layer Protection</t>
    </r>
    <r>
      <rPr>
        <sz val="7"/>
        <color rgb="FF666666"/>
        <rFont val="Arial"/>
        <family val="2"/>
      </rPr>
      <t>. US EPA. 2007. Archived from</t>
    </r>
    <r>
      <rPr>
        <u/>
        <sz val="7"/>
        <rFont val="Arial"/>
        <family val="2"/>
      </rPr>
      <t>the original (http://www.epa.gov/Ozone/sci</t>
    </r>
    <r>
      <rPr>
        <sz val="7"/>
        <rFont val="Arial"/>
        <family val="2"/>
      </rPr>
      <t xml:space="preserve">e </t>
    </r>
    <r>
      <rPr>
        <u/>
        <sz val="7"/>
        <rFont val="Arial"/>
        <family val="2"/>
      </rPr>
      <t>nce/ods/classone.htm</t>
    </r>
    <r>
      <rPr>
        <sz val="7"/>
        <rFont val="Arial"/>
        <family val="2"/>
      </rPr>
      <t>l)</t>
    </r>
    <r>
      <rPr>
        <sz val="7"/>
        <color rgb="FF666666"/>
        <rFont val="Arial"/>
        <family val="2"/>
      </rPr>
      <t>on 2010-12-10. Retrieved 2010-12-16.</t>
    </r>
  </si>
  <si>
    <r>
      <rPr>
        <sz val="7"/>
        <color rgb="FF666666"/>
        <rFont val="Arial"/>
        <family val="2"/>
      </rPr>
      <t xml:space="preserve">7. </t>
    </r>
    <r>
      <rPr>
        <u/>
        <sz val="7"/>
        <rFont val="Arial"/>
        <family val="2"/>
      </rPr>
      <t>"Addenda m, n, o, p, q, r, s, t, u, and v to ANSI/ASHRAE Standard 34-2007"(http://as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hrae.org/File%20Library/docLib/Public/20080807_34m_thru_34v_final.pd</t>
    </r>
    <r>
      <rPr>
        <sz val="7"/>
        <rFont val="Arial"/>
        <family val="2"/>
      </rPr>
      <t>f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34-2007, Designation and Safety Classification of Refrigerants</t>
    </r>
    <r>
      <rPr>
        <sz val="7"/>
        <color rgb="FF666666"/>
        <rFont val="Arial"/>
        <family val="2"/>
      </rPr>
      <t>. 1791 Tullie Circle NE, Atlanta, GA 30329-2305: American Society of Heating, Refrigerating and Air-Conditioning Engineers, Inc. 2008-06-26</t>
    </r>
    <r>
      <rPr>
        <u/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Retrieved 2011-12-18.</t>
    </r>
  </si>
  <si>
    <r>
      <rPr>
        <sz val="7"/>
        <color rgb="FF666666"/>
        <rFont val="Arial"/>
        <family val="2"/>
      </rPr>
      <t>2009-03-19, retrieved 2011-12-17</t>
    </r>
  </si>
  <si>
    <r>
      <rPr>
        <sz val="7"/>
        <color rgb="FF666666"/>
        <rFont val="Arial"/>
        <family val="2"/>
      </rPr>
      <t xml:space="preserve">6. Schoen, J. Andrew, </t>
    </r>
    <r>
      <rPr>
        <u/>
        <sz val="7"/>
        <rFont val="Arial"/>
        <family val="2"/>
      </rPr>
      <t>"Listing of Refrigerants"(https://web.archive.org/web/200903191</t>
    </r>
    <r>
      <rPr>
        <sz val="7"/>
        <rFont val="Arial"/>
        <family val="2"/>
      </rPr>
      <t xml:space="preserve">8 </t>
    </r>
    <r>
      <rPr>
        <u/>
        <sz val="7"/>
        <rFont val="Arial"/>
        <family val="2"/>
      </rPr>
      <t>4345/http://www.jandrewschoen.com/refchar.tpdf</t>
    </r>
    <r>
      <rPr>
        <sz val="7"/>
        <rFont val="Arial"/>
        <family val="2"/>
      </rPr>
      <t xml:space="preserve">) </t>
    </r>
    <r>
      <rPr>
        <sz val="7"/>
        <color rgb="FF666666"/>
        <rFont val="Arial"/>
        <family val="2"/>
      </rPr>
      <t xml:space="preserve">(PDF), </t>
    </r>
    <r>
      <rPr>
        <i/>
        <sz val="7"/>
        <color rgb="FF666666"/>
        <rFont val="Arial"/>
        <family val="2"/>
      </rPr>
      <t>Andy's HVAC/R Web Page</t>
    </r>
    <r>
      <rPr>
        <sz val="7"/>
        <color rgb="FF666666"/>
        <rFont val="Arial"/>
        <family val="2"/>
      </rPr>
      <t xml:space="preserve">, archived from </t>
    </r>
    <r>
      <rPr>
        <u/>
        <sz val="7"/>
        <rFont val="Arial"/>
        <family val="2"/>
      </rPr>
      <t>the original (http://www.jandrewschoen.com/refchart.pd)</t>
    </r>
    <r>
      <rPr>
        <sz val="7"/>
        <rFont val="Arial"/>
        <family val="2"/>
      </rPr>
      <t xml:space="preserve">f </t>
    </r>
    <r>
      <rPr>
        <sz val="7"/>
        <color rgb="FF666666"/>
        <rFont val="Arial"/>
        <family val="2"/>
      </rPr>
      <t>(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>) on</t>
    </r>
  </si>
  <si>
    <r>
      <rPr>
        <sz val="7"/>
        <color rgb="FF666666"/>
        <rFont val="Arial"/>
        <family val="2"/>
      </rPr>
      <t xml:space="preserve">5. </t>
    </r>
    <r>
      <rPr>
        <u/>
        <sz val="7"/>
        <rFont val="Arial"/>
        <family val="2"/>
      </rPr>
      <t>Wikipedia:Chemical infobox#Reference</t>
    </r>
    <r>
      <rPr>
        <sz val="7"/>
        <rFont val="Arial"/>
        <family val="2"/>
      </rPr>
      <t>s</t>
    </r>
  </si>
  <si>
    <r>
      <rPr>
        <u/>
        <sz val="7"/>
        <rFont val="Arial"/>
        <family val="2"/>
      </rPr>
      <t>-2/pac-rep-10-09-14/pac-rep-10-09-14.xm</t>
    </r>
    <r>
      <rPr>
        <sz val="7"/>
        <rFont val="Arial"/>
        <family val="2"/>
      </rPr>
      <t>l</t>
    </r>
    <r>
      <rPr>
        <sz val="7"/>
        <color rgb="FF666666"/>
        <rFont val="Arial"/>
        <family val="2"/>
      </rPr>
      <t>.</t>
    </r>
    <r>
      <rPr>
        <sz val="7"/>
        <rFont val="Arial"/>
        <family val="2"/>
      </rPr>
      <t>)</t>
    </r>
    <r>
      <rPr>
        <i/>
        <sz val="7"/>
        <color rgb="FF666666"/>
        <rFont val="Arial"/>
        <family val="2"/>
      </rPr>
      <t>Pure and Applied Chemistry</t>
    </r>
    <r>
      <rPr>
        <sz val="7"/>
        <color rgb="FF666666"/>
        <rFont val="Arial"/>
        <family val="2"/>
      </rPr>
      <t xml:space="preserve">. </t>
    </r>
    <r>
      <rPr>
        <b/>
        <sz val="7"/>
        <color rgb="FF666666"/>
        <rFont val="Arial"/>
        <family val="2"/>
      </rPr>
      <t xml:space="preserve">83 </t>
    </r>
    <r>
      <rPr>
        <sz val="7"/>
        <color rgb="FF666666"/>
        <rFont val="Arial"/>
        <family val="2"/>
      </rPr>
      <t xml:space="preserve">(2). </t>
    </r>
    <r>
      <rPr>
        <u/>
        <sz val="7"/>
        <rFont val="Arial"/>
        <family val="2"/>
      </rPr>
      <t>ISSN 1365-3075 (https://www.worldcat.org/issn/1365-3075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</t>
    </r>
    <r>
      <rPr>
        <u/>
        <sz val="7"/>
        <rFont val="Arial"/>
        <family val="2"/>
      </rPr>
      <t>doi</t>
    </r>
    <r>
      <rPr>
        <u/>
        <sz val="7"/>
        <color rgb="FF666666"/>
        <rFont val="Arial"/>
        <family val="2"/>
      </rPr>
      <t>:</t>
    </r>
    <r>
      <rPr>
        <u/>
        <sz val="7"/>
        <rFont val="Arial"/>
        <family val="2"/>
      </rPr>
      <t>10.1351/PAC-REP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10-09-14 (https://doi.org/10.1351%2FPAC-REP-10-09-14)</t>
    </r>
    <r>
      <rPr>
        <sz val="7"/>
        <color rgb="FF666666"/>
        <rFont val="Arial"/>
        <family val="2"/>
      </rPr>
      <t>.</t>
    </r>
  </si>
  <si>
    <r>
      <rPr>
        <sz val="7"/>
        <color rgb="FF666666"/>
        <rFont val="Arial"/>
        <family val="2"/>
      </rPr>
      <t>4. Wieser, Michael E.; Coplen, Tyler B. (2010-12-12).</t>
    </r>
    <r>
      <rPr>
        <u/>
        <sz val="7"/>
        <rFont val="Arial"/>
        <family val="2"/>
      </rPr>
      <t>"Atomic weights of the element</t>
    </r>
    <r>
      <rPr>
        <sz val="7"/>
        <rFont val="Arial"/>
        <family val="2"/>
      </rPr>
      <t xml:space="preserve">s </t>
    </r>
    <r>
      <rPr>
        <u/>
        <sz val="7"/>
        <rFont val="Arial"/>
        <family val="2"/>
      </rPr>
      <t>2009 (IUPAC Technical Report)"(https://www.degruyter.com/view/j/pac.2011.83.issu</t>
    </r>
    <r>
      <rPr>
        <sz val="7"/>
        <rFont val="Arial"/>
        <family val="2"/>
      </rPr>
      <t>e</t>
    </r>
  </si>
  <si>
    <r>
      <rPr>
        <sz val="7"/>
        <color rgb="FF666666"/>
        <rFont val="Arial"/>
        <family val="2"/>
      </rPr>
      <t xml:space="preserve">3. </t>
    </r>
    <r>
      <rPr>
        <u/>
        <sz val="7"/>
        <rFont val="Arial"/>
        <family val="2"/>
      </rPr>
      <t>"Addenda to ANSI/ASHRAE Standard 34-1997"(https://ashrae.org/standards-resear</t>
    </r>
    <r>
      <rPr>
        <sz val="7"/>
        <rFont val="Arial"/>
        <family val="2"/>
      </rPr>
      <t xml:space="preserve">c </t>
    </r>
    <r>
      <rPr>
        <u/>
        <sz val="7"/>
        <rFont val="Arial"/>
        <family val="2"/>
      </rPr>
      <t>h--technology/standards-addenda/addenda-for-standard-34-199</t>
    </r>
    <r>
      <rPr>
        <sz val="7"/>
        <rFont val="Arial"/>
        <family val="2"/>
      </rPr>
      <t>7</t>
    </r>
    <r>
      <rPr>
        <sz val="7"/>
        <color rgb="FF666666"/>
        <rFont val="Arial"/>
        <family val="2"/>
      </rPr>
      <t>(</t>
    </r>
    <r>
      <rPr>
        <sz val="7"/>
        <rFont val="Arial"/>
        <family val="2"/>
      </rPr>
      <t>)</t>
    </r>
    <r>
      <rPr>
        <u/>
        <sz val="7"/>
        <rFont val="Arial"/>
        <family val="2"/>
      </rPr>
      <t>PDF</t>
    </r>
    <r>
      <rPr>
        <sz val="7"/>
        <color rgb="FF666666"/>
        <rFont val="Arial"/>
        <family val="2"/>
      </rPr>
      <t xml:space="preserve">). </t>
    </r>
    <r>
      <rPr>
        <i/>
        <sz val="7"/>
        <color rgb="FF666666"/>
        <rFont val="Arial"/>
        <family val="2"/>
      </rPr>
      <t>ANSI/ASHRAE Standard 34-1997, Designation and Safety Classification of Refrigerants</t>
    </r>
    <r>
      <rPr>
        <sz val="7"/>
        <color rgb="FF666666"/>
        <rFont val="Arial"/>
        <family val="2"/>
      </rPr>
      <t>. 1791 Tullie Circle NE, Atlanta, GA 30329-2305: American Society of Heating, Refrigerating and Air-Conditioning Engineers, Inc. 2000-11-15</t>
    </r>
    <r>
      <rPr>
        <u/>
        <sz val="7"/>
        <rFont val="Arial"/>
        <family val="2"/>
      </rPr>
      <t>I</t>
    </r>
    <r>
      <rPr>
        <u/>
        <sz val="7"/>
        <color rgb="FF666666"/>
        <rFont val="Arial"/>
        <family val="2"/>
      </rPr>
      <t>.</t>
    </r>
    <r>
      <rPr>
        <u/>
        <sz val="7"/>
        <rFont val="Arial"/>
        <family val="2"/>
      </rPr>
      <t>SSN 1041</t>
    </r>
    <r>
      <rPr>
        <sz val="7"/>
        <rFont val="Arial"/>
        <family val="2"/>
      </rPr>
      <t xml:space="preserve">- </t>
    </r>
    <r>
      <rPr>
        <u/>
        <sz val="7"/>
        <rFont val="Arial"/>
        <family val="2"/>
      </rPr>
      <t>2336 (https://www.worldcat.org/issn/1041-2336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 xml:space="preserve">. Retrieved 2016-10-10. </t>
    </r>
    <r>
      <rPr>
        <u/>
        <sz val="7"/>
        <rFont val="Arial"/>
        <family val="2"/>
      </rPr>
      <t>Lay summary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(https://ashrae.org/standards-research--technology/standards-addenda/addenda-fo</t>
    </r>
    <r>
      <rPr>
        <sz val="7"/>
        <rFont val="Arial"/>
        <family val="2"/>
      </rPr>
      <t xml:space="preserve">r-s </t>
    </r>
    <r>
      <rPr>
        <u/>
        <sz val="7"/>
        <rFont val="Arial"/>
        <family val="2"/>
      </rPr>
      <t>tandard-34-1997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</t>
    </r>
  </si>
  <si>
    <r>
      <rPr>
        <sz val="7"/>
        <color rgb="FF666666"/>
        <rFont val="Arial"/>
        <family val="2"/>
      </rPr>
      <t xml:space="preserve">I.S.A. Isaksen; L.J.M. Kuijpers; A. McCulloch; .TJ. Wallington (2006). "Chapter 8. Halocarbon Scenarios, Ozone Depletion Potentials, and Global Warming Potentials". </t>
    </r>
    <r>
      <rPr>
        <i/>
        <u/>
        <sz val="7"/>
        <rFont val="Arial"/>
        <family val="2"/>
      </rPr>
      <t>Scientific Assessment of Ozone Depletion: 2006</t>
    </r>
    <r>
      <rPr>
        <u/>
        <sz val="7"/>
        <rFont val="Arial"/>
        <family val="2"/>
      </rPr>
      <t>(http://www.esrl.noaa.gov/csd/asse</t>
    </r>
    <r>
      <rPr>
        <sz val="7"/>
        <rFont val="Arial"/>
        <family val="2"/>
      </rPr>
      <t xml:space="preserve">s </t>
    </r>
    <r>
      <rPr>
        <u/>
        <sz val="7"/>
        <rFont val="Arial"/>
        <family val="2"/>
      </rPr>
      <t>sments/ozone/2006/chapters/chapter8.pd</t>
    </r>
    <r>
      <rPr>
        <sz val="7"/>
        <rFont val="Arial"/>
        <family val="2"/>
      </rPr>
      <t>f)</t>
    </r>
    <r>
      <rPr>
        <sz val="7"/>
        <color rgb="FF666666"/>
        <rFont val="Arial"/>
        <family val="2"/>
      </rPr>
      <t>(pdf). Geneva, Switzerland:</t>
    </r>
    <r>
      <rPr>
        <u/>
        <sz val="7"/>
        <rFont val="Arial"/>
        <family val="2"/>
      </rPr>
      <t>World</t>
    </r>
    <r>
      <rPr>
        <sz val="7"/>
        <rFont val="Arial"/>
        <family val="2"/>
      </rPr>
      <t xml:space="preserve"> </t>
    </r>
    <r>
      <rPr>
        <u/>
        <sz val="7"/>
        <rFont val="Arial"/>
        <family val="2"/>
      </rPr>
      <t>Meteorological Organizatio</t>
    </r>
    <r>
      <rPr>
        <sz val="7"/>
        <rFont val="Arial"/>
        <family val="2"/>
      </rPr>
      <t>n</t>
    </r>
    <r>
      <rPr>
        <sz val="7"/>
        <color rgb="FF666666"/>
        <rFont val="Arial"/>
        <family val="2"/>
      </rPr>
      <t>. Retrieved 9 October 2016.</t>
    </r>
  </si>
  <si>
    <r>
      <rPr>
        <sz val="7"/>
        <color rgb="FF666666"/>
        <rFont val="Arial"/>
        <family val="2"/>
      </rPr>
      <t>2. John S. Daniel; Guus J.M. Velders; A.R. Douglass; P.M.D. Forster; D.A. Hauglustaine;</t>
    </r>
  </si>
  <si>
    <r>
      <rPr>
        <sz val="7"/>
        <color rgb="FF666666"/>
        <rFont val="Arial"/>
        <family val="2"/>
      </rPr>
      <t>J. Lean; D.C. Lowe; G. Myhre; J. Nganga; R. Prinn; G. Raga; M. Schulz; R.aVn Dorland (2007). "Chapter 2: Changes in Atmospheric Constituents and in Radiative Forcing". In Solomon, S.; Mille,r H.L.; Tignor, M.; Averyt, K.B.; Marquis, M.; Chen, Z.; Manning, M.; Qin, D.</t>
    </r>
    <r>
      <rPr>
        <i/>
        <u/>
        <sz val="7"/>
        <rFont val="Arial"/>
        <family val="2"/>
      </rPr>
      <t>Climate Change 2007: The Physical Science Basis. Contributio</t>
    </r>
    <r>
      <rPr>
        <i/>
        <sz val="7"/>
        <rFont val="Arial"/>
        <family val="2"/>
      </rPr>
      <t xml:space="preserve">n </t>
    </r>
    <r>
      <rPr>
        <i/>
        <u/>
        <sz val="7"/>
        <rFont val="Arial"/>
        <family val="2"/>
      </rPr>
      <t>of Working Group I to the Fourth Assessment Report of the Intergovernmental Pan</t>
    </r>
    <r>
      <rPr>
        <i/>
        <sz val="7"/>
        <rFont val="Arial"/>
        <family val="2"/>
      </rPr>
      <t xml:space="preserve">el </t>
    </r>
    <r>
      <rPr>
        <i/>
        <u/>
        <sz val="7"/>
        <rFont val="Arial"/>
        <family val="2"/>
      </rPr>
      <t>on Climate Change</t>
    </r>
    <r>
      <rPr>
        <u/>
        <sz val="7"/>
        <rFont val="Arial"/>
        <family val="2"/>
      </rPr>
      <t>(https://www.ipcc.ch/publications_and_data/ar4/wg1/en/ch2.html</t>
    </r>
    <r>
      <rPr>
        <sz val="7"/>
        <rFont val="Arial"/>
        <family val="2"/>
      </rPr>
      <t>)</t>
    </r>
    <r>
      <rPr>
        <sz val="7"/>
        <color rgb="FF666666"/>
        <rFont val="Arial"/>
        <family val="2"/>
      </rPr>
      <t>. Cambridge, United Kingdom and New York, NY, USA: Cambridge University Press. Retrieved 9 October 2016.</t>
    </r>
  </si>
  <si>
    <r>
      <rPr>
        <sz val="7"/>
        <color rgb="FF666666"/>
        <rFont val="Arial"/>
        <family val="2"/>
      </rPr>
      <t>1. P. Forster; V. Ramaswamy; P. Artaxo; T. Berntsen; R. Betts; D.W. Fahey; J. Haywood;</t>
    </r>
  </si>
  <si>
    <r>
      <rPr>
        <b/>
        <sz val="12"/>
        <rFont val="Times New Roman"/>
        <family val="1"/>
      </rPr>
      <t>References</t>
    </r>
  </si>
  <si>
    <r>
      <rPr>
        <u/>
        <sz val="7"/>
        <rFont val="Arial"/>
        <family val="2"/>
      </rPr>
      <t>Haloalkane</t>
    </r>
  </si>
  <si>
    <r>
      <rPr>
        <b/>
        <sz val="12"/>
        <rFont val="Times New Roman"/>
        <family val="1"/>
      </rPr>
      <t>See also</t>
    </r>
  </si>
  <si>
    <r>
      <rPr>
        <sz val="7"/>
        <color rgb="FF666666"/>
        <rFont val="Arial"/>
        <family val="2"/>
      </rPr>
      <t>g. Air, nitrogen, oxygen &amp; the</t>
    </r>
    <r>
      <rPr>
        <u/>
        <sz val="7"/>
        <rFont val="Arial"/>
        <family val="2"/>
      </rPr>
      <t>noble gases</t>
    </r>
    <r>
      <rPr>
        <sz val="7"/>
        <rFont val="Arial"/>
        <family val="2"/>
      </rPr>
      <t xml:space="preserve"> </t>
    </r>
    <r>
      <rPr>
        <sz val="7"/>
        <color rgb="FF666666"/>
        <rFont val="Arial"/>
        <family val="2"/>
      </rPr>
      <t>are assumed to have an unlimited Atmospheric Lifetime, a Semi-Empirical ODP of zero (except oxygen being slightly less than zero) &amp; net GWP over 100-yr to be zero (except air being the sum of its parts).</t>
    </r>
  </si>
  <si>
    <r>
      <rPr>
        <sz val="7"/>
        <color rgb="FF666666"/>
        <rFont val="Arial"/>
        <family val="2"/>
      </rPr>
      <t>f. Pentane, Isopentane &amp; Ethoxyethane (Diethyl ether) is assumed to have a net GWP over 100-yr to be 4 ± 2.</t>
    </r>
  </si>
  <si>
    <r>
      <rPr>
        <sz val="7"/>
        <color rgb="FF666666"/>
        <rFont val="Arial"/>
        <family val="2"/>
      </rPr>
      <t>e. Most hydrocarbons are assumed to be similar to Methane in terms of Atmospheric Lifetime being 12 ± 3 years</t>
    </r>
    <r>
      <rPr>
        <vertAlign val="superscript"/>
        <sz val="5"/>
        <rFont val="Arial"/>
        <family val="2"/>
      </rPr>
      <t xml:space="preserve">[1] </t>
    </r>
    <r>
      <rPr>
        <sz val="7"/>
        <color rgb="FF666666"/>
        <rFont val="Arial"/>
        <family val="2"/>
      </rPr>
      <t>&amp; Semi-Empirical ODP being &lt; 0(smog chemistry)</t>
    </r>
    <r>
      <rPr>
        <vertAlign val="superscript"/>
        <sz val="5"/>
        <rFont val="Arial"/>
        <family val="2"/>
      </rPr>
      <t>[1</t>
    </r>
    <r>
      <rPr>
        <sz val="7"/>
        <color rgb="FF666666"/>
        <rFont val="Arial"/>
        <family val="2"/>
      </rPr>
      <t xml:space="preserve">. </t>
    </r>
    <r>
      <rPr>
        <vertAlign val="superscript"/>
        <sz val="5"/>
        <rFont val="Arial"/>
        <family val="2"/>
      </rPr>
      <t>4]</t>
    </r>
  </si>
  <si>
    <r>
      <rPr>
        <sz val="7"/>
        <color rgb="FF666666"/>
        <rFont val="Arial"/>
        <family val="2"/>
      </rPr>
      <t>d. All HFCs, HFOs, PFCs &amp; PFOs are assumed to be similar in terms of Semi-Empirical ODP being zero.</t>
    </r>
    <r>
      <rPr>
        <vertAlign val="superscript"/>
        <sz val="5"/>
        <rFont val="Arial"/>
        <family val="2"/>
      </rPr>
      <t>[9][11]</t>
    </r>
  </si>
  <si>
    <r>
      <rPr>
        <sz val="7"/>
        <color rgb="FF666666"/>
        <rFont val="Arial"/>
        <family val="2"/>
      </rPr>
      <t>c. Some HCFCs are assumed to be similar in terms of Atmospheric Lifetim</t>
    </r>
    <r>
      <rPr>
        <vertAlign val="superscript"/>
        <sz val="5"/>
        <rFont val="Arial"/>
        <family val="2"/>
      </rPr>
      <t>[1</t>
    </r>
    <r>
      <rPr>
        <sz val="7"/>
        <color rgb="FF666666"/>
        <rFont val="Arial"/>
        <family val="2"/>
      </rPr>
      <t>e</t>
    </r>
    <r>
      <rPr>
        <vertAlign val="superscript"/>
        <sz val="5"/>
        <rFont val="Arial"/>
        <family val="2"/>
      </rPr>
      <t xml:space="preserve">][2] </t>
    </r>
    <r>
      <rPr>
        <sz val="7"/>
        <color rgb="FF666666"/>
        <rFont val="Arial"/>
        <family val="2"/>
      </rPr>
      <t>&amp; net GWP over a 100-year time horizon</t>
    </r>
    <r>
      <rPr>
        <vertAlign val="superscript"/>
        <sz val="5"/>
        <rFont val="Arial"/>
        <family val="2"/>
      </rPr>
      <t>[</t>
    </r>
    <r>
      <rPr>
        <sz val="7"/>
        <color rgb="FF666666"/>
        <rFont val="Arial"/>
        <family val="2"/>
      </rPr>
      <t>.</t>
    </r>
    <r>
      <rPr>
        <vertAlign val="superscript"/>
        <sz val="5"/>
        <rFont val="Arial"/>
        <family val="2"/>
      </rPr>
      <t>1][2]</t>
    </r>
  </si>
  <si>
    <r>
      <rPr>
        <sz val="7"/>
        <color rgb="FF666666"/>
        <rFont val="Arial"/>
        <family val="2"/>
      </rPr>
      <t>b. Some HCFCs are assumed to be similar in terms of Semi-Empirical OD.P</t>
    </r>
    <r>
      <rPr>
        <vertAlign val="superscript"/>
        <sz val="5"/>
        <rFont val="Arial"/>
        <family val="2"/>
      </rPr>
      <t>[2][10]</t>
    </r>
  </si>
  <si>
    <r>
      <rPr>
        <sz val="7"/>
        <color rgb="FF666666"/>
        <rFont val="Arial"/>
        <family val="2"/>
      </rPr>
      <t xml:space="preserve">a. Some CFCs are assumed to be similar in terms of Semi-Empirical ODP being </t>
    </r>
    <r>
      <rPr>
        <vertAlign val="subscript"/>
        <sz val="7"/>
        <color rgb="FF666666"/>
        <rFont val="Arial"/>
        <family val="2"/>
      </rPr>
      <t>one.</t>
    </r>
    <r>
      <rPr>
        <sz val="5"/>
        <rFont val="Arial"/>
        <family val="2"/>
      </rPr>
      <t>[2][8]</t>
    </r>
  </si>
  <si>
    <r>
      <rPr>
        <b/>
        <sz val="8"/>
        <rFont val="Arial"/>
        <family val="2"/>
      </rPr>
      <t>Educated Estimates</t>
    </r>
  </si>
  <si>
    <r>
      <rPr>
        <sz val="7"/>
        <rFont val="Times New Roman"/>
        <family val="1"/>
      </rPr>
      <t>An</t>
    </r>
    <r>
      <rPr>
        <sz val="7"/>
        <rFont val="Arial"/>
        <family val="2"/>
      </rPr>
      <t xml:space="preserve"> alkene, olefin, or olefine is an</t>
    </r>
    <r>
      <rPr>
        <u/>
        <sz val="7"/>
        <rFont val="Arial"/>
        <family val="2"/>
      </rPr>
      <t>unsaturated chemical compoun</t>
    </r>
    <r>
      <rPr>
        <sz val="7"/>
        <rFont val="Arial"/>
        <family val="2"/>
      </rPr>
      <t>dcontaining at least one</t>
    </r>
    <r>
      <rPr>
        <u/>
        <sz val="7"/>
        <rFont val="Arial"/>
        <family val="2"/>
      </rPr>
      <t>carbon</t>
    </r>
    <r>
      <rPr>
        <sz val="7"/>
        <rFont val="Arial"/>
        <family val="2"/>
      </rPr>
      <t>-to-</t>
    </r>
    <r>
      <rPr>
        <u/>
        <sz val="7"/>
        <rFont val="Arial"/>
        <family val="2"/>
      </rPr>
      <t>carbon double bond</t>
    </r>
    <r>
      <rPr>
        <sz val="7"/>
        <rFont val="Arial"/>
        <family val="2"/>
      </rPr>
      <t>.</t>
    </r>
    <r>
      <rPr>
        <vertAlign val="superscript"/>
        <sz val="5"/>
        <rFont val="Arial"/>
        <family val="2"/>
      </rPr>
      <t>[41]</t>
    </r>
  </si>
  <si>
    <r>
      <rPr>
        <sz val="7"/>
        <rFont val="Times New Roman"/>
        <family val="1"/>
      </rPr>
      <t>Compounds used as refrigerants may be described using either the appropriate prefix above or with the prefixes "R-" or "Refrigerant." Thus, CFC-12 may also be written as R-12 or Refrigerant 12.</t>
    </r>
  </si>
  <si>
    <r>
      <rPr>
        <sz val="7"/>
        <rFont val="Arial"/>
        <family val="2"/>
      </rPr>
      <t>Br, Cl (in some but not all), F, H (in some but not all), C</t>
    </r>
  </si>
  <si>
    <r>
      <rPr>
        <sz val="7"/>
        <rFont val="Arial"/>
        <family val="2"/>
      </rPr>
      <t>Halon/</t>
    </r>
    <r>
      <rPr>
        <u/>
        <sz val="7"/>
        <rFont val="Arial"/>
        <family val="2"/>
      </rPr>
      <t>Haloalkane</t>
    </r>
  </si>
  <si>
    <r>
      <rPr>
        <sz val="7"/>
        <rFont val="Arial"/>
        <family val="2"/>
      </rPr>
      <t>H</t>
    </r>
  </si>
  <si>
    <r>
      <rPr>
        <u/>
        <sz val="7"/>
        <rFont val="Arial"/>
        <family val="2"/>
      </rPr>
      <t>Perchloroolefin</t>
    </r>
  </si>
  <si>
    <r>
      <rPr>
        <sz val="7"/>
        <rFont val="Arial"/>
        <family val="2"/>
      </rPr>
      <t>PCO</t>
    </r>
  </si>
  <si>
    <r>
      <rPr>
        <sz val="7"/>
        <rFont val="Arial"/>
        <family val="2"/>
      </rPr>
      <t>Cl, C</t>
    </r>
  </si>
  <si>
    <r>
      <rPr>
        <u/>
        <sz val="7"/>
        <rFont val="Arial"/>
        <family val="2"/>
      </rPr>
      <t>Perchlorocarbon</t>
    </r>
  </si>
  <si>
    <r>
      <rPr>
        <sz val="7"/>
        <rFont val="Arial"/>
        <family val="2"/>
      </rPr>
      <t>PCC</t>
    </r>
  </si>
  <si>
    <r>
      <rPr>
        <u/>
        <sz val="7"/>
        <rFont val="Arial"/>
        <family val="2"/>
      </rPr>
      <t>Perfluoroolefin</t>
    </r>
  </si>
  <si>
    <r>
      <rPr>
        <sz val="7"/>
        <rFont val="Arial"/>
        <family val="2"/>
      </rPr>
      <t>PFO</t>
    </r>
  </si>
  <si>
    <r>
      <rPr>
        <sz val="7"/>
        <rFont val="Arial"/>
        <family val="2"/>
      </rPr>
      <t>F, C</t>
    </r>
  </si>
  <si>
    <r>
      <rPr>
        <u/>
        <sz val="7"/>
        <rFont val="Arial"/>
        <family val="2"/>
      </rPr>
      <t>Perfluorocarbon</t>
    </r>
  </si>
  <si>
    <r>
      <rPr>
        <sz val="7"/>
        <rFont val="Arial"/>
        <family val="2"/>
      </rPr>
      <t>PFC</t>
    </r>
  </si>
  <si>
    <r>
      <rPr>
        <u/>
        <sz val="7"/>
        <rFont val="Arial"/>
        <family val="2"/>
      </rPr>
      <t>Hydroolefin (Alkene</t>
    </r>
    <r>
      <rPr>
        <sz val="7"/>
        <rFont val="Arial"/>
        <family val="2"/>
      </rPr>
      <t>)</t>
    </r>
  </si>
  <si>
    <r>
      <rPr>
        <sz val="7"/>
        <rFont val="Arial"/>
        <family val="2"/>
      </rPr>
      <t>HO</t>
    </r>
  </si>
  <si>
    <r>
      <rPr>
        <b/>
        <sz val="7"/>
        <rFont val="Arial"/>
        <family val="2"/>
      </rPr>
      <t xml:space="preserve">Higher Toxicity OEL
</t>
    </r>
    <r>
      <rPr>
        <b/>
        <sz val="7"/>
        <rFont val="Arial"/>
        <family val="2"/>
      </rPr>
      <t>&lt; 400 ppm</t>
    </r>
    <r>
      <rPr>
        <vertAlign val="superscript"/>
        <sz val="5"/>
        <rFont val="Arial"/>
        <family val="2"/>
      </rPr>
      <t>[23]</t>
    </r>
  </si>
  <si>
    <r>
      <rPr>
        <sz val="7"/>
        <rFont val="Arial"/>
        <family val="2"/>
      </rPr>
      <t>H, C</t>
    </r>
  </si>
  <si>
    <r>
      <rPr>
        <u/>
        <sz val="7"/>
        <rFont val="Arial"/>
        <family val="2"/>
      </rPr>
      <t>Hydrocarbon</t>
    </r>
  </si>
  <si>
    <r>
      <rPr>
        <sz val="7"/>
        <rFont val="Arial"/>
        <family val="2"/>
      </rPr>
      <t>HC</t>
    </r>
  </si>
  <si>
    <r>
      <rPr>
        <sz val="7"/>
        <rFont val="Arial"/>
        <family val="2"/>
      </rPr>
      <t>B1</t>
    </r>
  </si>
  <si>
    <r>
      <rPr>
        <u/>
        <sz val="7"/>
        <rFont val="Arial"/>
        <family val="2"/>
      </rPr>
      <t>Hydrochloroolefin</t>
    </r>
  </si>
  <si>
    <r>
      <rPr>
        <sz val="7"/>
        <rFont val="Arial"/>
        <family val="2"/>
      </rPr>
      <t>HCO</t>
    </r>
  </si>
  <si>
    <r>
      <rPr>
        <sz val="7"/>
        <rFont val="Arial"/>
        <family val="2"/>
      </rPr>
      <t>H, Cl, C</t>
    </r>
  </si>
  <si>
    <r>
      <rPr>
        <u/>
        <sz val="7"/>
        <rFont val="Arial"/>
        <family val="2"/>
      </rPr>
      <t>Hydrochlorocarbon</t>
    </r>
  </si>
  <si>
    <r>
      <rPr>
        <sz val="7"/>
        <rFont val="Arial"/>
        <family val="2"/>
      </rPr>
      <t>HCC</t>
    </r>
  </si>
  <si>
    <r>
      <rPr>
        <u/>
        <sz val="7"/>
        <rFont val="Arial"/>
        <family val="2"/>
      </rPr>
      <t>Hydrofluoroolefin</t>
    </r>
  </si>
  <si>
    <r>
      <rPr>
        <sz val="7"/>
        <rFont val="Arial"/>
        <family val="2"/>
      </rPr>
      <t>HFO</t>
    </r>
  </si>
  <si>
    <r>
      <rPr>
        <sz val="7"/>
        <rFont val="Arial"/>
        <family val="2"/>
      </rPr>
      <t>B2L</t>
    </r>
  </si>
  <si>
    <r>
      <rPr>
        <sz val="7"/>
        <rFont val="Arial"/>
        <family val="2"/>
      </rPr>
      <t>H, F, C</t>
    </r>
  </si>
  <si>
    <r>
      <rPr>
        <u/>
        <sz val="7"/>
        <rFont val="Arial"/>
        <family val="2"/>
      </rPr>
      <t>Hydrofluorocarbon</t>
    </r>
  </si>
  <si>
    <r>
      <rPr>
        <sz val="7"/>
        <rFont val="Arial"/>
        <family val="2"/>
      </rPr>
      <t>HFC</t>
    </r>
  </si>
  <si>
    <r>
      <rPr>
        <u/>
        <sz val="7"/>
        <rFont val="Arial"/>
        <family val="2"/>
      </rPr>
      <t>Hydrochlorofluoroolefin</t>
    </r>
  </si>
  <si>
    <r>
      <rPr>
        <sz val="7"/>
        <rFont val="Arial"/>
        <family val="2"/>
      </rPr>
      <t>HCFO</t>
    </r>
  </si>
  <si>
    <r>
      <rPr>
        <sz val="7"/>
        <rFont val="Arial"/>
        <family val="2"/>
      </rPr>
      <t>B2</t>
    </r>
  </si>
  <si>
    <r>
      <rPr>
        <sz val="7"/>
        <rFont val="Arial"/>
        <family val="2"/>
      </rPr>
      <t>H, Cl, F, C</t>
    </r>
  </si>
  <si>
    <r>
      <rPr>
        <u/>
        <sz val="7"/>
        <rFont val="Arial"/>
        <family val="2"/>
      </rPr>
      <t>Hydrochlorofluorocarbo</t>
    </r>
    <r>
      <rPr>
        <sz val="7"/>
        <rFont val="Arial"/>
        <family val="2"/>
      </rPr>
      <t>n</t>
    </r>
  </si>
  <si>
    <r>
      <rPr>
        <sz val="7"/>
        <rFont val="Arial"/>
        <family val="2"/>
      </rPr>
      <t>HCFC</t>
    </r>
  </si>
  <si>
    <r>
      <rPr>
        <u/>
        <sz val="7"/>
        <rFont val="Arial"/>
        <family val="2"/>
      </rPr>
      <t>Chlorofluoroolefin</t>
    </r>
  </si>
  <si>
    <r>
      <rPr>
        <sz val="7"/>
        <rFont val="Arial"/>
        <family val="2"/>
      </rPr>
      <t>CFO</t>
    </r>
  </si>
  <si>
    <r>
      <rPr>
        <sz val="7"/>
        <rFont val="Arial"/>
        <family val="2"/>
      </rPr>
      <t>B3</t>
    </r>
  </si>
  <si>
    <r>
      <rPr>
        <sz val="7"/>
        <rFont val="Arial"/>
        <family val="2"/>
      </rPr>
      <t>Cl, F, C</t>
    </r>
  </si>
  <si>
    <r>
      <rPr>
        <u/>
        <sz val="7"/>
        <rFont val="Arial"/>
        <family val="2"/>
      </rPr>
      <t>Chlorofluorocarbon</t>
    </r>
  </si>
  <si>
    <r>
      <rPr>
        <sz val="7"/>
        <rFont val="Arial"/>
        <family val="2"/>
      </rPr>
      <t>CFC</t>
    </r>
  </si>
  <si>
    <r>
      <rPr>
        <b/>
        <sz val="7"/>
        <rFont val="Arial"/>
        <family val="2"/>
      </rPr>
      <t>Atoms in the Molecule</t>
    </r>
  </si>
  <si>
    <r>
      <rPr>
        <b/>
        <sz val="7"/>
        <rFont val="Arial"/>
        <family val="2"/>
      </rPr>
      <t>Meaning</t>
    </r>
  </si>
  <si>
    <r>
      <rPr>
        <b/>
        <sz val="7"/>
        <rFont val="Arial"/>
        <family val="2"/>
      </rPr>
      <t>Type</t>
    </r>
  </si>
  <si>
    <r>
      <rPr>
        <sz val="7"/>
        <rFont val="Arial"/>
        <family val="2"/>
      </rPr>
      <t>Types / Prefixes</t>
    </r>
    <r>
      <rPr>
        <vertAlign val="superscript"/>
        <sz val="5"/>
        <rFont val="Arial"/>
        <family val="2"/>
      </rPr>
      <t xml:space="preserve">[38]                                                                                                                                  </t>
    </r>
    <r>
      <rPr>
        <sz val="7"/>
        <rFont val="Arial"/>
        <family val="2"/>
      </rPr>
      <t>Safety Classification of Refrigerants</t>
    </r>
    <r>
      <rPr>
        <vertAlign val="superscript"/>
        <sz val="5"/>
        <rFont val="Arial"/>
        <family val="2"/>
      </rPr>
      <t>[39]</t>
    </r>
  </si>
  <si>
    <r>
      <rPr>
        <sz val="8"/>
        <rFont val="Arial"/>
        <family val="2"/>
      </rPr>
      <t>Legends</t>
    </r>
  </si>
  <si>
    <r>
      <rPr>
        <b/>
        <sz val="12"/>
        <rFont val="Times New Roman"/>
        <family val="1"/>
      </rPr>
      <t>Type and flammability</t>
    </r>
  </si>
  <si>
    <r>
      <rPr>
        <b/>
        <sz val="7"/>
        <rFont val="Arial"/>
        <family val="2"/>
      </rPr>
      <t>Gro</t>
    </r>
  </si>
  <si>
    <r>
      <rPr>
        <b/>
        <sz val="7"/>
        <rFont val="Arial"/>
        <family val="2"/>
      </rPr>
      <t xml:space="preserve">ppm ( </t>
    </r>
    <r>
      <rPr>
        <b/>
        <u/>
        <sz val="7"/>
        <rFont val="Arial"/>
        <family val="2"/>
      </rPr>
      <t xml:space="preserve">ASHR
</t>
    </r>
    <r>
      <rPr>
        <b/>
        <sz val="7"/>
        <rFont val="Arial"/>
        <family val="2"/>
      </rPr>
      <t>Saf</t>
    </r>
  </si>
  <si>
    <r>
      <rPr>
        <b/>
        <sz val="7"/>
        <rFont val="Arial"/>
        <family val="2"/>
      </rPr>
      <t xml:space="preserve">net </t>
    </r>
    <r>
      <rPr>
        <b/>
        <u/>
        <sz val="7"/>
        <rFont val="Arial"/>
        <family val="2"/>
      </rPr>
      <t xml:space="preserve">GWP
</t>
    </r>
    <r>
      <rPr>
        <b/>
        <sz val="7"/>
        <rFont val="Arial"/>
        <family val="2"/>
      </rPr>
      <t>100-yr</t>
    </r>
  </si>
  <si>
    <r>
      <rPr>
        <b/>
        <u/>
        <sz val="7"/>
        <rFont val="Arial"/>
        <family val="2"/>
      </rPr>
      <t>IUPAC Chemical Name</t>
    </r>
  </si>
  <si>
    <r>
      <rPr>
        <b/>
        <u/>
        <sz val="7"/>
        <rFont val="Arial"/>
        <family val="2"/>
      </rPr>
      <t xml:space="preserve">ASHRAE
</t>
    </r>
    <r>
      <rPr>
        <b/>
        <sz val="7"/>
        <rFont val="Arial"/>
        <family val="2"/>
      </rPr>
      <t>Number</t>
    </r>
  </si>
  <si>
    <r>
      <rPr>
        <b/>
        <u/>
        <sz val="7"/>
        <rFont val="Arial"/>
        <family val="2"/>
      </rPr>
      <t>OEL</t>
    </r>
    <r>
      <rPr>
        <b/>
        <sz val="7"/>
        <rFont val="Arial"/>
        <family val="2"/>
      </rPr>
      <t>/</t>
    </r>
  </si>
  <si>
    <r>
      <rPr>
        <vertAlign val="subscript"/>
        <sz val="11"/>
        <rFont val="Arial"/>
        <family val="2"/>
      </rPr>
      <t>500</t>
    </r>
    <r>
      <rPr>
        <sz val="11"/>
        <rFont val="Arial"/>
        <family val="2"/>
      </rPr>
      <t>[7]</t>
    </r>
  </si>
  <si>
    <r>
      <rPr>
        <sz val="11"/>
        <rFont val="Arial"/>
        <family val="2"/>
      </rPr>
      <t>800
A2L</t>
    </r>
  </si>
  <si>
    <r>
      <rPr>
        <vertAlign val="subscript"/>
        <sz val="11"/>
        <rFont val="Arial"/>
        <family val="2"/>
      </rPr>
      <t>6</t>
    </r>
    <r>
      <rPr>
        <sz val="11"/>
        <rFont val="Arial"/>
        <family val="2"/>
      </rPr>
      <t>[28]</t>
    </r>
  </si>
  <si>
    <r>
      <rPr>
        <u/>
        <sz val="11"/>
        <rFont val="Arial"/>
        <family val="2"/>
      </rPr>
      <t>1,3,3,3-Tetrafluoropropene</t>
    </r>
  </si>
  <si>
    <t>R-1234ze</t>
  </si>
  <si>
    <r>
      <rPr>
        <sz val="11"/>
        <rFont val="Arial"/>
        <family val="2"/>
      </rPr>
      <t>500
A2L</t>
    </r>
  </si>
  <si>
    <r>
      <rPr>
        <vertAlign val="subscript"/>
        <sz val="11"/>
        <rFont val="Arial"/>
        <family val="2"/>
      </rPr>
      <t>1</t>
    </r>
    <r>
      <rPr>
        <sz val="11"/>
        <rFont val="Arial"/>
        <family val="2"/>
      </rPr>
      <t>[34]</t>
    </r>
  </si>
  <si>
    <r>
      <rPr>
        <u/>
        <sz val="11"/>
        <rFont val="Arial"/>
        <family val="2"/>
      </rPr>
      <t>1-Chloro-3,3,3-trifluoropropen</t>
    </r>
    <r>
      <rPr>
        <sz val="11"/>
        <rFont val="Arial"/>
        <family val="2"/>
      </rPr>
      <t>e</t>
    </r>
  </si>
  <si>
    <t>R-1233zd</t>
  </si>
  <si>
    <t>HCFO</t>
  </si>
  <si>
    <r>
      <rPr>
        <u/>
        <sz val="11"/>
        <rFont val="Arial"/>
        <family val="2"/>
      </rPr>
      <t>Hexafluoropropene trime</t>
    </r>
    <r>
      <rPr>
        <sz val="11"/>
        <rFont val="Arial"/>
        <family val="2"/>
      </rPr>
      <t>r</t>
    </r>
  </si>
  <si>
    <t>R-1218</t>
  </si>
  <si>
    <t>PFO</t>
  </si>
  <si>
    <r>
      <rPr>
        <sz val="11"/>
        <rFont val="Arial"/>
        <family val="2"/>
      </rPr>
      <t>17,340+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</si>
  <si>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Hexafluoropropylene</t>
    </r>
  </si>
  <si>
    <t>R-1216</t>
  </si>
  <si>
    <r>
      <rPr>
        <vertAlign val="subscript"/>
        <sz val="11"/>
        <rFont val="Arial"/>
        <family val="2"/>
      </rPr>
      <t>200</t>
    </r>
    <r>
      <rPr>
        <sz val="11"/>
        <rFont val="Arial"/>
        <family val="2"/>
      </rPr>
      <t>[7]</t>
    </r>
  </si>
  <si>
    <r>
      <rPr>
        <u/>
        <sz val="11"/>
        <rFont val="Arial"/>
        <family val="2"/>
      </rPr>
      <t>Fluoroethylene</t>
    </r>
    <r>
      <rPr>
        <sz val="11"/>
        <rFont val="Arial"/>
        <family val="2"/>
      </rPr>
      <t xml:space="preserve"> (vinyl fluoride)</t>
    </r>
  </si>
  <si>
    <t>R-1141</t>
  </si>
  <si>
    <t>100?</t>
  </si>
  <si>
    <r>
      <rPr>
        <u/>
        <sz val="11"/>
        <rFont val="Arial"/>
        <family val="2"/>
      </rPr>
      <t>Chloroethylene</t>
    </r>
    <r>
      <rPr>
        <sz val="11"/>
        <rFont val="Arial"/>
        <family val="2"/>
      </rPr>
      <t xml:space="preserve"> (vinyl chloride)</t>
    </r>
  </si>
  <si>
    <t>R-1140</t>
  </si>
  <si>
    <t>HCO</t>
  </si>
  <si>
    <r>
      <rPr>
        <u/>
        <sz val="11"/>
        <rFont val="Arial"/>
        <family val="2"/>
      </rPr>
      <t>1,1-Difluoroethylene</t>
    </r>
  </si>
  <si>
    <t>R-1132a</t>
  </si>
  <si>
    <r>
      <rPr>
        <vertAlign val="subscript"/>
        <sz val="11"/>
        <rFont val="Arial"/>
        <family val="2"/>
      </rPr>
      <t>&lt; 25</t>
    </r>
    <r>
      <rPr>
        <sz val="11"/>
        <rFont val="Arial"/>
        <family val="2"/>
      </rPr>
      <t>[11]</t>
    </r>
  </si>
  <si>
    <r>
      <rPr>
        <u/>
        <sz val="11"/>
        <rFont val="Arial"/>
        <family val="2"/>
      </rPr>
      <t>cis-1,2-Dichloroethylene</t>
    </r>
  </si>
  <si>
    <t>R-1130</t>
  </si>
  <si>
    <r>
      <rPr>
        <u/>
        <sz val="11"/>
        <rFont val="Arial"/>
        <family val="2"/>
      </rPr>
      <t>Trichloroethylene</t>
    </r>
    <r>
      <rPr>
        <sz val="11"/>
        <rFont val="Arial"/>
        <family val="2"/>
      </rPr>
      <t xml:space="preserve"> (trielene)</t>
    </r>
  </si>
  <si>
    <t>R-1120</t>
  </si>
  <si>
    <r>
      <rPr>
        <u/>
        <sz val="11"/>
        <rFont val="Arial"/>
        <family val="2"/>
      </rPr>
      <t>Tetrafluoroethylene</t>
    </r>
  </si>
  <si>
    <t>R-1114</t>
  </si>
  <si>
    <r>
      <rPr>
        <u/>
        <sz val="11"/>
        <rFont val="Arial"/>
        <family val="2"/>
      </rPr>
      <t>Chlorotrifluoroethylen</t>
    </r>
    <r>
      <rPr>
        <sz val="11"/>
        <rFont val="Arial"/>
        <family val="2"/>
      </rPr>
      <t>e</t>
    </r>
  </si>
  <si>
    <t>R-1113</t>
  </si>
  <si>
    <t>CFO</t>
  </si>
  <si>
    <r>
      <rPr>
        <u/>
        <sz val="11"/>
        <rFont val="Arial"/>
        <family val="2"/>
      </rPr>
      <t>1,1-Dichloro-2,2-difluoroethylen</t>
    </r>
    <r>
      <rPr>
        <sz val="11"/>
        <rFont val="Arial"/>
        <family val="2"/>
      </rPr>
      <t>e</t>
    </r>
  </si>
  <si>
    <t>R-1112a</t>
  </si>
  <si>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>[g]</t>
    </r>
  </si>
  <si>
    <r>
      <rPr>
        <u/>
        <sz val="11"/>
        <rFont val="Arial"/>
        <family val="2"/>
      </rPr>
      <t>Krypton</t>
    </r>
  </si>
  <si>
    <t>R-784</t>
  </si>
  <si>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>[33]</t>
    </r>
  </si>
  <si>
    <r>
      <rPr>
        <u/>
        <sz val="11"/>
        <rFont val="Arial"/>
        <family val="2"/>
      </rPr>
      <t>Sulfur dioxide</t>
    </r>
  </si>
  <si>
    <t>R-764</t>
  </si>
  <si>
    <t>A1</t>
  </si>
  <si>
    <r>
      <rPr>
        <vertAlign val="subscript"/>
        <sz val="11"/>
        <rFont val="Arial"/>
        <family val="2"/>
      </rPr>
      <t>298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</si>
  <si>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Nitrous oxide</t>
    </r>
  </si>
  <si>
    <t>R-744A</t>
  </si>
  <si>
    <r>
      <rPr>
        <sz val="11"/>
        <rFont val="Arial"/>
        <family val="2"/>
      </rPr>
      <t>5,00
A1</t>
    </r>
  </si>
  <si>
    <r>
      <rPr>
        <vertAlign val="subscript"/>
        <sz val="11"/>
        <rFont val="Arial"/>
        <family val="2"/>
      </rPr>
      <t>1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</si>
  <si>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Carbon dioxide</t>
    </r>
  </si>
  <si>
    <t>R-744</t>
  </si>
  <si>
    <t>9,340?</t>
  </si>
  <si>
    <r>
      <rPr>
        <u/>
        <sz val="11"/>
        <rFont val="Arial"/>
        <family val="2"/>
      </rPr>
      <t>Argon</t>
    </r>
  </si>
  <si>
    <t>R-740</t>
  </si>
  <si>
    <r>
      <rPr>
        <u/>
        <sz val="11"/>
        <rFont val="Arial"/>
        <family val="2"/>
      </rPr>
      <t>Oxygen</t>
    </r>
  </si>
  <si>
    <t>R-732</t>
  </si>
  <si>
    <r>
      <rPr>
        <sz val="11"/>
        <rFont val="Arial"/>
        <family val="2"/>
      </rPr>
      <t>0.00054+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</si>
  <si>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Ai</t>
    </r>
    <r>
      <rPr>
        <sz val="11"/>
        <rFont val="Arial"/>
        <family val="2"/>
      </rPr>
      <t>r N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/O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/Ar (78.082/20.945/.934 vol%)</t>
    </r>
  </si>
  <si>
    <t>R-729</t>
  </si>
  <si>
    <r>
      <rPr>
        <u/>
        <sz val="11"/>
        <rFont val="Arial"/>
        <family val="2"/>
      </rPr>
      <t>Nitrogen</t>
    </r>
  </si>
  <si>
    <t>R-728</t>
  </si>
  <si>
    <r>
      <rPr>
        <u/>
        <sz val="11"/>
        <rFont val="Arial"/>
        <family val="2"/>
      </rPr>
      <t>Neon</t>
    </r>
  </si>
  <si>
    <t>R-720</t>
  </si>
  <si>
    <r>
      <rPr>
        <sz val="11"/>
        <rFont val="Arial"/>
        <family val="2"/>
      </rPr>
      <t>0.2 ± 0.2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</si>
  <si>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Water/Steam</t>
    </r>
  </si>
  <si>
    <t>R-718</t>
  </si>
  <si>
    <r>
      <rPr>
        <vertAlign val="subscript"/>
        <sz val="11"/>
        <rFont val="Arial"/>
        <family val="2"/>
      </rPr>
      <t>25</t>
    </r>
    <r>
      <rPr>
        <sz val="11"/>
        <rFont val="Arial"/>
        <family val="2"/>
      </rPr>
      <t xml:space="preserve">[7] </t>
    </r>
    <r>
      <rPr>
        <vertAlign val="subscript"/>
        <sz val="11"/>
        <rFont val="Arial"/>
        <family val="2"/>
      </rPr>
      <t>B</t>
    </r>
  </si>
  <si>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>[29]</t>
    </r>
  </si>
  <si>
    <r>
      <rPr>
        <u/>
        <sz val="11"/>
        <rFont val="Arial"/>
        <family val="2"/>
      </rPr>
      <t>Ammonia</t>
    </r>
  </si>
  <si>
    <t>R-717</t>
  </si>
  <si>
    <r>
      <rPr>
        <u/>
        <sz val="11"/>
        <rFont val="Arial"/>
        <family val="2"/>
      </rPr>
      <t>Helium</t>
    </r>
  </si>
  <si>
    <t>R-704</t>
  </si>
  <si>
    <t>A3</t>
  </si>
  <si>
    <r>
      <rPr>
        <vertAlign val="subscript"/>
        <sz val="11"/>
        <rFont val="Arial"/>
        <family val="2"/>
      </rPr>
      <t>5.8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</si>
  <si>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Hydrogen</t>
    </r>
  </si>
  <si>
    <t>R-702</t>
  </si>
  <si>
    <r>
      <rPr>
        <u/>
        <sz val="11"/>
        <rFont val="Arial"/>
        <family val="2"/>
      </rPr>
      <t>Ethylamine</t>
    </r>
  </si>
  <si>
    <t>R-631</t>
  </si>
  <si>
    <r>
      <rPr>
        <u/>
        <sz val="11"/>
        <rFont val="Arial"/>
        <family val="2"/>
      </rPr>
      <t>Methylamine</t>
    </r>
  </si>
  <si>
    <t>R-630</t>
  </si>
  <si>
    <r>
      <rPr>
        <vertAlign val="subscript"/>
        <sz val="11"/>
        <rFont val="Arial"/>
        <family val="2"/>
      </rPr>
      <t>100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</si>
  <si>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&lt; 25</t>
    </r>
    <r>
      <rPr>
        <sz val="11"/>
        <rFont val="Arial"/>
        <family val="2"/>
      </rPr>
      <t>[11][28]</t>
    </r>
  </si>
  <si>
    <r>
      <rPr>
        <u/>
        <sz val="11"/>
        <rFont val="Arial"/>
        <family val="2"/>
      </rPr>
      <t>Methyl formate</t>
    </r>
  </si>
  <si>
    <t>R-611</t>
  </si>
  <si>
    <r>
      <rPr>
        <vertAlign val="subscript"/>
        <sz val="11"/>
        <rFont val="Arial"/>
        <family val="2"/>
      </rPr>
      <t>400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</si>
  <si>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4 ± 2</t>
    </r>
    <r>
      <rPr>
        <sz val="11"/>
        <rFont val="Arial"/>
        <family val="2"/>
      </rPr>
      <t>[f]</t>
    </r>
  </si>
  <si>
    <r>
      <rPr>
        <u/>
        <sz val="11"/>
        <rFont val="Arial"/>
        <family val="2"/>
      </rPr>
      <t>Ethoxyethane (Diethyl ether</t>
    </r>
    <r>
      <rPr>
        <sz val="11"/>
        <rFont val="Arial"/>
        <family val="2"/>
      </rPr>
      <t>)</t>
    </r>
  </si>
  <si>
    <t>R-610</t>
  </si>
  <si>
    <r>
      <rPr>
        <vertAlign val="subscript"/>
        <sz val="11"/>
        <rFont val="Arial"/>
        <family val="2"/>
      </rPr>
      <t>600</t>
    </r>
    <r>
      <rPr>
        <sz val="11"/>
        <rFont val="Arial"/>
        <family val="2"/>
      </rPr>
      <t>[7]</t>
    </r>
  </si>
  <si>
    <r>
      <rPr>
        <u/>
        <sz val="11"/>
        <rFont val="Arial"/>
        <family val="2"/>
      </rPr>
      <t>Isopentane</t>
    </r>
  </si>
  <si>
    <t>R-601a</t>
  </si>
  <si>
    <r>
      <rPr>
        <u/>
        <sz val="11"/>
        <rFont val="Arial"/>
        <family val="2"/>
      </rPr>
      <t>Pentane</t>
    </r>
  </si>
  <si>
    <t>R-601</t>
  </si>
  <si>
    <r>
      <rPr>
        <sz val="11"/>
        <rFont val="Arial"/>
        <family val="2"/>
      </rPr>
      <t>1,00
A3</t>
    </r>
  </si>
  <si>
    <r>
      <rPr>
        <sz val="11"/>
        <rFont val="Arial"/>
        <family val="2"/>
      </rPr>
      <t>1,00
A3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</si>
  <si>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3.19</t>
    </r>
    <r>
      <rPr>
        <sz val="11"/>
        <rFont val="Arial"/>
        <family val="2"/>
      </rPr>
      <t>[note 1]</t>
    </r>
  </si>
  <si>
    <t>R-290/E170 (95±1/5±1)</t>
  </si>
  <si>
    <t>R-511[A]</t>
  </si>
  <si>
    <r>
      <rPr>
        <vertAlign val="subscript"/>
        <sz val="11"/>
        <rFont val="Arial"/>
        <family val="2"/>
      </rPr>
      <t>1.24</t>
    </r>
    <r>
      <rPr>
        <sz val="11"/>
        <rFont val="Arial"/>
        <family val="2"/>
      </rPr>
      <t>[note 1]</t>
    </r>
  </si>
  <si>
    <t>R-E170/600a (88±.5/12±.5)</t>
  </si>
  <si>
    <t>R-510[A]</t>
  </si>
  <si>
    <r>
      <rPr>
        <sz val="11"/>
        <rFont val="Arial"/>
        <family val="2"/>
      </rPr>
      <t>1,00
A1</t>
    </r>
  </si>
  <si>
    <r>
      <rPr>
        <vertAlign val="subscript"/>
        <sz val="11"/>
        <rFont val="Arial"/>
        <family val="2"/>
      </rPr>
      <t>5,741</t>
    </r>
    <r>
      <rPr>
        <sz val="11"/>
        <rFont val="Arial"/>
        <family val="2"/>
      </rPr>
      <t>[note 1]</t>
    </r>
  </si>
  <si>
    <t>R-22/218 (44/56)</t>
  </si>
  <si>
    <t>R-509[A]</t>
  </si>
  <si>
    <t>HCFC</t>
  </si>
  <si>
    <r>
      <rPr>
        <vertAlign val="subscript"/>
        <sz val="11"/>
        <rFont val="Arial"/>
        <family val="2"/>
      </rPr>
      <t>13,214</t>
    </r>
    <r>
      <rPr>
        <sz val="11"/>
        <rFont val="Arial"/>
        <family val="2"/>
      </rPr>
      <t>[note 1]</t>
    </r>
  </si>
  <si>
    <t>R-23/116 (39/61)</t>
  </si>
  <si>
    <t>R-508[A]</t>
  </si>
  <si>
    <r>
      <rPr>
        <vertAlign val="subscript"/>
        <sz val="11"/>
        <rFont val="Arial"/>
        <family val="2"/>
      </rPr>
      <t>3,985</t>
    </r>
    <r>
      <rPr>
        <sz val="11"/>
        <rFont val="Arial"/>
        <family val="2"/>
      </rPr>
      <t>[note 1]</t>
    </r>
  </si>
  <si>
    <t>R-125/143a (50/50)</t>
  </si>
  <si>
    <t>R-507[A]</t>
  </si>
  <si>
    <t>350?</t>
  </si>
  <si>
    <r>
      <rPr>
        <vertAlign val="subscript"/>
        <sz val="11"/>
        <rFont val="Arial"/>
        <family val="2"/>
      </rPr>
      <t>4,495+</t>
    </r>
    <r>
      <rPr>
        <sz val="11"/>
        <rFont val="Arial"/>
        <family val="2"/>
      </rPr>
      <t>[note 1]</t>
    </r>
  </si>
  <si>
    <t>R-31/114 (55.1/44.9)</t>
  </si>
  <si>
    <t>R-506</t>
  </si>
  <si>
    <r>
      <rPr>
        <vertAlign val="subscript"/>
        <sz val="11"/>
        <rFont val="Arial"/>
        <family val="2"/>
      </rPr>
      <t>8,504+</t>
    </r>
    <r>
      <rPr>
        <sz val="11"/>
        <rFont val="Arial"/>
        <family val="2"/>
      </rPr>
      <t>[note 1]</t>
    </r>
  </si>
  <si>
    <t>R-12/31 (78/22)</t>
  </si>
  <si>
    <t>R-505</t>
  </si>
  <si>
    <r>
      <rPr>
        <sz val="11"/>
        <rFont val="Arial"/>
        <family val="2"/>
      </rPr>
      <t>1,000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</si>
  <si>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4,143</t>
    </r>
    <r>
      <rPr>
        <sz val="11"/>
        <rFont val="Arial"/>
        <family val="2"/>
      </rPr>
      <t>[note 1]</t>
    </r>
  </si>
  <si>
    <t>R-32/115 (48.2/51.8)</t>
  </si>
  <si>
    <t>R-504</t>
  </si>
  <si>
    <r>
      <rPr>
        <vertAlign val="subscript"/>
        <sz val="11"/>
        <rFont val="Arial"/>
        <family val="2"/>
      </rPr>
      <t>14,560</t>
    </r>
    <r>
      <rPr>
        <sz val="11"/>
        <rFont val="Arial"/>
        <family val="2"/>
      </rPr>
      <t>[note 1]</t>
    </r>
  </si>
  <si>
    <t>R-23/13 (40.1/59.9)</t>
  </si>
  <si>
    <t>R-503</t>
  </si>
  <si>
    <r>
      <rPr>
        <vertAlign val="subscript"/>
        <sz val="11"/>
        <rFont val="Arial"/>
        <family val="2"/>
      </rPr>
      <t>4,657</t>
    </r>
    <r>
      <rPr>
        <sz val="11"/>
        <rFont val="Arial"/>
        <family val="2"/>
      </rPr>
      <t>[note 1]</t>
    </r>
  </si>
  <si>
    <t>R-22/115 (48.8/51.2)</t>
  </si>
  <si>
    <t>R-502</t>
  </si>
  <si>
    <t>CFC</t>
  </si>
  <si>
    <r>
      <rPr>
        <vertAlign val="subscript"/>
        <sz val="11"/>
        <rFont val="Arial"/>
        <family val="2"/>
      </rPr>
      <t>4,083</t>
    </r>
    <r>
      <rPr>
        <sz val="11"/>
        <rFont val="Arial"/>
        <family val="2"/>
      </rPr>
      <t>[note 1]</t>
    </r>
  </si>
  <si>
    <t>R-22/12 (75/25)</t>
  </si>
  <si>
    <t>R-501</t>
  </si>
  <si>
    <r>
      <rPr>
        <vertAlign val="subscript"/>
        <sz val="11"/>
        <rFont val="Arial"/>
        <family val="2"/>
      </rPr>
      <t>8,077</t>
    </r>
    <r>
      <rPr>
        <sz val="11"/>
        <rFont val="Arial"/>
        <family val="2"/>
      </rPr>
      <t>[note 1]</t>
    </r>
  </si>
  <si>
    <t>R-12/152a (73.8/26.2)</t>
  </si>
  <si>
    <t>R-500</t>
  </si>
  <si>
    <r>
      <rPr>
        <vertAlign val="subscript"/>
        <sz val="11"/>
        <rFont val="Arial"/>
        <family val="2"/>
      </rPr>
      <t>3.6</t>
    </r>
    <r>
      <rPr>
        <sz val="11"/>
        <rFont val="Arial"/>
        <family val="2"/>
      </rPr>
      <t>[note 1]</t>
    </r>
  </si>
  <si>
    <t>R-170/290/600a/600 (3.1±.3/54.8±2/6±.6/36.1±2)</t>
  </si>
  <si>
    <t>R-441A</t>
  </si>
  <si>
    <r>
      <rPr>
        <sz val="11"/>
        <rFont val="Arial"/>
        <family val="2"/>
      </rPr>
      <t>1,00
A2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</si>
  <si>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144</t>
    </r>
    <r>
      <rPr>
        <sz val="11"/>
        <rFont val="Arial"/>
        <family val="2"/>
      </rPr>
      <t>[note 1]</t>
    </r>
  </si>
  <si>
    <t>R-290/134a/152a (.6±.1/1.6±.6/97.8±.5)</t>
  </si>
  <si>
    <t>R-440A</t>
  </si>
  <si>
    <r>
      <rPr>
        <sz val="11"/>
        <rFont val="Arial"/>
        <family val="2"/>
      </rPr>
      <t>990
A2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</si>
  <si>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1,983</t>
    </r>
    <r>
      <rPr>
        <sz val="11"/>
        <rFont val="Arial"/>
        <family val="2"/>
      </rPr>
      <t>[note 1]</t>
    </r>
  </si>
  <si>
    <t>R-32/125/600a (50±1/47±1/3±.5)</t>
  </si>
  <si>
    <t>R-439A</t>
  </si>
  <si>
    <r>
      <rPr>
        <sz val="11"/>
        <rFont val="Arial"/>
        <family val="2"/>
      </rPr>
      <t>990
A1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</si>
  <si>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2,265?</t>
    </r>
    <r>
      <rPr>
        <sz val="11"/>
        <rFont val="Arial"/>
        <family val="2"/>
      </rPr>
      <t>[note 1]</t>
    </r>
  </si>
  <si>
    <r>
      <rPr>
        <sz val="11"/>
        <rFont val="Arial"/>
        <family val="2"/>
      </rPr>
      <t>R-32/125/134a/600/601a
(8.5+.5,-1.5/45±1.5/44.2±1.5/1.7+.1,-.2/.6+.1,-.2)</t>
    </r>
  </si>
  <si>
    <t>R-438A</t>
  </si>
  <si>
    <r>
      <rPr>
        <vertAlign val="subscript"/>
        <sz val="11"/>
        <rFont val="Arial"/>
        <family val="2"/>
      </rPr>
      <t>990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</si>
  <si>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1,805?</t>
    </r>
    <r>
      <rPr>
        <sz val="11"/>
        <rFont val="Arial"/>
        <family val="2"/>
      </rPr>
      <t>[note 1]</t>
    </r>
  </si>
  <si>
    <t>R-125/134a/600/601 (19.5+.5,– 1.8/78.5+1.5,–.7/1.4+.1,–.2/.6+.1,–.2)</t>
  </si>
  <si>
    <t>R-437A</t>
  </si>
  <si>
    <r>
      <rPr>
        <vertAlign val="subscript"/>
        <sz val="11"/>
        <rFont val="Arial"/>
        <family val="2"/>
      </rPr>
      <t>3.16</t>
    </r>
    <r>
      <rPr>
        <sz val="11"/>
        <rFont val="Arial"/>
        <family val="2"/>
      </rPr>
      <t>[note 1]</t>
    </r>
  </si>
  <si>
    <t>R-290/600a (52±1/48±1)</t>
  </si>
  <si>
    <t>R-436B</t>
  </si>
  <si>
    <r>
      <rPr>
        <vertAlign val="subscript"/>
        <sz val="11"/>
        <rFont val="Arial"/>
        <family val="2"/>
      </rPr>
      <t>3.17</t>
    </r>
    <r>
      <rPr>
        <sz val="11"/>
        <rFont val="Arial"/>
        <family val="2"/>
      </rPr>
      <t>[note 1]</t>
    </r>
  </si>
  <si>
    <t>R-290/600a (56±1/44±1)</t>
  </si>
  <si>
    <t>R-436A</t>
  </si>
  <si>
    <r>
      <rPr>
        <vertAlign val="subscript"/>
        <sz val="11"/>
        <rFont val="Arial"/>
        <family val="2"/>
      </rPr>
      <t>25.6</t>
    </r>
    <r>
      <rPr>
        <sz val="11"/>
        <rFont val="Arial"/>
        <family val="2"/>
      </rPr>
      <t>[note 1]</t>
    </r>
  </si>
  <si>
    <t>R-E170/152a (80±1/20±1)</t>
  </si>
  <si>
    <t>R-435A</t>
  </si>
  <si>
    <r>
      <rPr>
        <vertAlign val="subscript"/>
        <sz val="11"/>
        <rFont val="Arial"/>
        <family val="2"/>
      </rPr>
      <t>3,245</t>
    </r>
    <r>
      <rPr>
        <sz val="11"/>
        <rFont val="Arial"/>
        <family val="2"/>
      </rPr>
      <t>[note 1]</t>
    </r>
  </si>
  <si>
    <t>R-125/143a/134a/600a (63.2±1/18±1/16±1/2.8+.1,–.2)</t>
  </si>
  <si>
    <t>R-434A</t>
  </si>
  <si>
    <r>
      <rPr>
        <sz val="11"/>
        <rFont val="Arial"/>
        <family val="2"/>
      </rPr>
      <t>790
A3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</si>
  <si>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2.93</t>
    </r>
    <r>
      <rPr>
        <sz val="11"/>
        <rFont val="Arial"/>
        <family val="2"/>
      </rPr>
      <t>[note 1]</t>
    </r>
  </si>
  <si>
    <t>R-1270/290 (25±1/75±1)</t>
  </si>
  <si>
    <t>R-433C</t>
  </si>
  <si>
    <r>
      <rPr>
        <sz val="11"/>
        <rFont val="Arial"/>
        <family val="2"/>
      </rPr>
      <t>950
A3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</si>
  <si>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3.23</t>
    </r>
    <r>
      <rPr>
        <sz val="11"/>
        <rFont val="Arial"/>
        <family val="2"/>
      </rPr>
      <t>[note 1]</t>
    </r>
  </si>
  <si>
    <t>R-1270/290 (5±1/95±1)</t>
  </si>
  <si>
    <t>R-433B</t>
  </si>
  <si>
    <r>
      <rPr>
        <vertAlign val="subscript"/>
        <sz val="11"/>
        <rFont val="Arial"/>
        <family val="2"/>
      </rPr>
      <t>880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</si>
  <si>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2.85</t>
    </r>
    <r>
      <rPr>
        <sz val="11"/>
        <rFont val="Arial"/>
        <family val="2"/>
      </rPr>
      <t>[note 1]</t>
    </r>
  </si>
  <si>
    <t>R-1270/290 (30±1/70±1)</t>
  </si>
  <si>
    <t>R-433A</t>
  </si>
  <si>
    <r>
      <rPr>
        <vertAlign val="subscript"/>
        <sz val="11"/>
        <rFont val="Arial"/>
        <family val="2"/>
      </rPr>
      <t>710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</si>
  <si>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1.64</t>
    </r>
    <r>
      <rPr>
        <sz val="11"/>
        <rFont val="Arial"/>
        <family val="2"/>
      </rPr>
      <t>[note 1]</t>
    </r>
  </si>
  <si>
    <t>R-1270/E170 (80±1/20±1)</t>
  </si>
  <si>
    <t>R-432A</t>
  </si>
  <si>
    <r>
      <rPr>
        <vertAlign val="subscript"/>
        <sz val="11"/>
        <rFont val="Arial"/>
        <family val="2"/>
      </rPr>
      <t>38.3</t>
    </r>
    <r>
      <rPr>
        <sz val="11"/>
        <rFont val="Arial"/>
        <family val="2"/>
      </rPr>
      <t>[note 1]</t>
    </r>
  </si>
  <si>
    <t>R-290/152a (71±1/29±1)</t>
  </si>
  <si>
    <t>R-431A</t>
  </si>
  <si>
    <r>
      <rPr>
        <vertAlign val="subscript"/>
        <sz val="11"/>
        <rFont val="Arial"/>
        <family val="2"/>
      </rPr>
      <t>95</t>
    </r>
    <r>
      <rPr>
        <sz val="11"/>
        <rFont val="Arial"/>
        <family val="2"/>
      </rPr>
      <t>[note 1]</t>
    </r>
  </si>
  <si>
    <t>R-152a/600a (76±1/24±1)</t>
  </si>
  <si>
    <t>R-430A</t>
  </si>
  <si>
    <r>
      <rPr>
        <vertAlign val="subscript"/>
        <sz val="11"/>
        <rFont val="Arial"/>
        <family val="2"/>
      </rPr>
      <t>13.9</t>
    </r>
    <r>
      <rPr>
        <sz val="11"/>
        <rFont val="Arial"/>
        <family val="2"/>
      </rPr>
      <t>[note 1]</t>
    </r>
  </si>
  <si>
    <t>R-E170/152a/600a (60±1/10±1/30±1)</t>
  </si>
  <si>
    <t>R-429A</t>
  </si>
  <si>
    <r>
      <rPr>
        <vertAlign val="subscript"/>
        <sz val="11"/>
        <rFont val="Arial"/>
        <family val="2"/>
      </rPr>
      <t>3,607</t>
    </r>
    <r>
      <rPr>
        <sz val="11"/>
        <rFont val="Arial"/>
        <family val="2"/>
      </rPr>
      <t>[note 1]</t>
    </r>
  </si>
  <si>
    <t>R-125/143a/290/600a (77.5±1/20±1/.6+.1,–.2/1.9+.1,–.2)</t>
  </si>
  <si>
    <t>R-428A</t>
  </si>
  <si>
    <r>
      <rPr>
        <vertAlign val="subscript"/>
        <sz val="11"/>
        <rFont val="Arial"/>
        <family val="2"/>
      </rPr>
      <t>2,138</t>
    </r>
    <r>
      <rPr>
        <sz val="11"/>
        <rFont val="Arial"/>
        <family val="2"/>
      </rPr>
      <t>[note 1]</t>
    </r>
  </si>
  <si>
    <t>R-32/125/143a/134a (15±2/25±2/10±2/50±2)</t>
  </si>
  <si>
    <t>R-427A</t>
  </si>
  <si>
    <r>
      <rPr>
        <vertAlign val="subscript"/>
        <sz val="11"/>
        <rFont val="Arial"/>
        <family val="2"/>
      </rPr>
      <t>1,508?</t>
    </r>
    <r>
      <rPr>
        <sz val="11"/>
        <rFont val="Arial"/>
        <family val="2"/>
      </rPr>
      <t>[note 1]</t>
    </r>
  </si>
  <si>
    <t>R-125/134a/600/601a (5.1±1/93±1/1.3+.1,–.2/.6+.1,–.2)</t>
  </si>
  <si>
    <t>R-426A</t>
  </si>
  <si>
    <r>
      <rPr>
        <vertAlign val="subscript"/>
        <sz val="11"/>
        <rFont val="Arial"/>
        <family val="2"/>
      </rPr>
      <t>1,505</t>
    </r>
    <r>
      <rPr>
        <sz val="11"/>
        <rFont val="Arial"/>
        <family val="2"/>
      </rPr>
      <t>[note 1]</t>
    </r>
  </si>
  <si>
    <t>R-32/134a/227ea (18.5±.5/69.5±.5/12±.5)</t>
  </si>
  <si>
    <t>R-425A</t>
  </si>
  <si>
    <r>
      <rPr>
        <vertAlign val="subscript"/>
        <sz val="11"/>
        <rFont val="Arial"/>
        <family val="2"/>
      </rPr>
      <t>970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</si>
  <si>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2,440?</t>
    </r>
    <r>
      <rPr>
        <sz val="11"/>
        <rFont val="Arial"/>
        <family val="2"/>
      </rPr>
      <t>[note 1]</t>
    </r>
  </si>
  <si>
    <t>R-125/134a/600a/600/601a (50.5±1/47±1/.9+.1,–.2/1+.1,+.2/.6+.1,–.2)</t>
  </si>
  <si>
    <t>R-424A</t>
  </si>
  <si>
    <r>
      <rPr>
        <vertAlign val="subscript"/>
        <sz val="11"/>
        <rFont val="Arial"/>
        <family val="2"/>
      </rPr>
      <t>2,280</t>
    </r>
    <r>
      <rPr>
        <sz val="11"/>
        <rFont val="Arial"/>
        <family val="2"/>
      </rPr>
      <t>[note 1]</t>
    </r>
  </si>
  <si>
    <t>R-134a/227ea (52.5±1/47.5±1)</t>
  </si>
  <si>
    <t>R-423A</t>
  </si>
  <si>
    <r>
      <rPr>
        <vertAlign val="subscript"/>
        <sz val="11"/>
        <rFont val="Arial"/>
        <family val="2"/>
      </rPr>
      <t>2,729</t>
    </r>
    <r>
      <rPr>
        <sz val="11"/>
        <rFont val="Arial"/>
        <family val="2"/>
      </rPr>
      <t>[note 1]</t>
    </r>
  </si>
  <si>
    <t>R-125/134a/600a (65.1+.9,– 1.1/31.5±1/3.4+.1,–.4)</t>
  </si>
  <si>
    <t>R-422D</t>
  </si>
  <si>
    <r>
      <rPr>
        <vertAlign val="subscript"/>
        <sz val="11"/>
        <rFont val="Arial"/>
        <family val="2"/>
      </rPr>
      <t>3,085</t>
    </r>
    <r>
      <rPr>
        <sz val="11"/>
        <rFont val="Arial"/>
        <family val="2"/>
      </rPr>
      <t>[note 1]</t>
    </r>
  </si>
  <si>
    <t>R-125/134a/600a (82±1/15±1/3+.1,–.5)</t>
  </si>
  <si>
    <t>R-422C</t>
  </si>
  <si>
    <r>
      <rPr>
        <vertAlign val="subscript"/>
        <sz val="11"/>
        <rFont val="Arial"/>
        <family val="2"/>
      </rPr>
      <t>2,526</t>
    </r>
    <r>
      <rPr>
        <sz val="11"/>
        <rFont val="Arial"/>
        <family val="2"/>
      </rPr>
      <t>[note 1]</t>
    </r>
  </si>
  <si>
    <t>R-125/134a/600a (55±1/42±1/3+.1,–.5)</t>
  </si>
  <si>
    <t>R-422B</t>
  </si>
  <si>
    <r>
      <rPr>
        <vertAlign val="subscript"/>
        <sz val="11"/>
        <rFont val="Arial"/>
        <family val="2"/>
      </rPr>
      <t>3,143</t>
    </r>
    <r>
      <rPr>
        <sz val="11"/>
        <rFont val="Arial"/>
        <family val="2"/>
      </rPr>
      <t>[note 1]</t>
    </r>
  </si>
  <si>
    <t>R-125/134a/600a (85.1±1/11.5±1/3.4+.1,–.4)</t>
  </si>
  <si>
    <t>R-422A</t>
  </si>
  <si>
    <r>
      <rPr>
        <vertAlign val="subscript"/>
        <sz val="11"/>
        <rFont val="Arial"/>
        <family val="2"/>
      </rPr>
      <t>3,190</t>
    </r>
    <r>
      <rPr>
        <sz val="11"/>
        <rFont val="Arial"/>
        <family val="2"/>
      </rPr>
      <t>[note 1]</t>
    </r>
  </si>
  <si>
    <t>R-125/134a (85±1/15±1)</t>
  </si>
  <si>
    <t>R-421B</t>
  </si>
  <si>
    <r>
      <rPr>
        <vertAlign val="subscript"/>
        <sz val="11"/>
        <rFont val="Arial"/>
        <family val="2"/>
      </rPr>
      <t>2,631</t>
    </r>
    <r>
      <rPr>
        <sz val="11"/>
        <rFont val="Arial"/>
        <family val="2"/>
      </rPr>
      <t>[note 1]</t>
    </r>
  </si>
  <si>
    <t>R-125/134a (58±1/42±1)</t>
  </si>
  <si>
    <t>R-421A</t>
  </si>
  <si>
    <r>
      <rPr>
        <vertAlign val="subscript"/>
        <sz val="11"/>
        <rFont val="Arial"/>
        <family val="2"/>
      </rPr>
      <t>1,548</t>
    </r>
    <r>
      <rPr>
        <sz val="11"/>
        <rFont val="Arial"/>
        <family val="2"/>
      </rPr>
      <t>[note 1]</t>
    </r>
  </si>
  <si>
    <t>R-134a/142b (88+1,–0/12+0,–1)</t>
  </si>
  <si>
    <t>R-420A</t>
  </si>
  <si>
    <r>
      <rPr>
        <sz val="11"/>
        <rFont val="Arial"/>
        <family val="2"/>
      </rPr>
      <t>1,00
A2</t>
    </r>
  </si>
  <si>
    <r>
      <rPr>
        <vertAlign val="subscript"/>
        <sz val="11"/>
        <rFont val="Arial"/>
        <family val="2"/>
      </rPr>
      <t>2,967</t>
    </r>
    <r>
      <rPr>
        <sz val="11"/>
        <rFont val="Arial"/>
        <family val="2"/>
      </rPr>
      <t>[note 1]</t>
    </r>
  </si>
  <si>
    <t>R-125/134a/E170 (77±1/19±1/4±1)</t>
  </si>
  <si>
    <t>R-419A</t>
  </si>
  <si>
    <r>
      <rPr>
        <vertAlign val="subscript"/>
        <sz val="11"/>
        <rFont val="Arial"/>
        <family val="2"/>
      </rPr>
      <t>1,741</t>
    </r>
    <r>
      <rPr>
        <sz val="11"/>
        <rFont val="Arial"/>
        <family val="2"/>
      </rPr>
      <t>[note 1]</t>
    </r>
  </si>
  <si>
    <t>R-290/22/152a (1.5±.5/96±1/2.5±.5)</t>
  </si>
  <si>
    <t>R-418A</t>
  </si>
  <si>
    <r>
      <rPr>
        <sz val="11"/>
        <rFont val="Arial"/>
        <family val="2"/>
      </rPr>
      <t>1,00
A1</t>
    </r>
    <r>
      <rPr>
        <vertAlign val="superscript"/>
        <sz val="11"/>
        <rFont val="Arial"/>
        <family val="2"/>
      </rPr>
      <t>[</t>
    </r>
  </si>
  <si>
    <r>
      <rPr>
        <vertAlign val="subscript"/>
        <sz val="11"/>
        <rFont val="Arial"/>
        <family val="2"/>
      </rPr>
      <t>3,027</t>
    </r>
    <r>
      <rPr>
        <sz val="11"/>
        <rFont val="Arial"/>
        <family val="2"/>
      </rPr>
      <t>[note 1]</t>
    </r>
  </si>
  <si>
    <t>R-125/134a/600 (79±1/18.3±1/2.7+.1,–.5)</t>
  </si>
  <si>
    <t>R-417B</t>
  </si>
  <si>
    <r>
      <rPr>
        <vertAlign val="subscript"/>
        <sz val="11"/>
        <rFont val="Arial"/>
        <family val="2"/>
      </rPr>
      <t>2,346</t>
    </r>
    <r>
      <rPr>
        <sz val="11"/>
        <rFont val="Arial"/>
        <family val="2"/>
      </rPr>
      <t>[note 1]</t>
    </r>
  </si>
  <si>
    <t>R-125/134a/600 (46.6±1.1/50±1/3.4+.1,–.4)</t>
  </si>
  <si>
    <t>R-417A</t>
  </si>
  <si>
    <r>
      <rPr>
        <vertAlign val="subscript"/>
        <sz val="11"/>
        <rFont val="Arial"/>
        <family val="2"/>
      </rPr>
      <t>1,084</t>
    </r>
    <r>
      <rPr>
        <sz val="11"/>
        <rFont val="Arial"/>
        <family val="2"/>
      </rPr>
      <t>[note 1]</t>
    </r>
  </si>
  <si>
    <t>R-134a/124/600 (59+.5,– 1/39.5+1,–.5/1.5+1,–.2)</t>
  </si>
  <si>
    <t>R-416A</t>
  </si>
  <si>
    <r>
      <rPr>
        <vertAlign val="subscript"/>
        <sz val="11"/>
        <rFont val="Arial"/>
        <family val="2"/>
      </rPr>
      <t>546</t>
    </r>
    <r>
      <rPr>
        <sz val="11"/>
        <rFont val="Arial"/>
        <family val="2"/>
      </rPr>
      <t>[note 1]</t>
    </r>
  </si>
  <si>
    <t>R-22/152a (25±1/75±1)</t>
  </si>
  <si>
    <t>R-415B</t>
  </si>
  <si>
    <r>
      <rPr>
        <vertAlign val="subscript"/>
        <sz val="11"/>
        <rFont val="Arial"/>
        <family val="2"/>
      </rPr>
      <t>1,507</t>
    </r>
    <r>
      <rPr>
        <sz val="11"/>
        <rFont val="Arial"/>
        <family val="2"/>
      </rPr>
      <t>[note 1]</t>
    </r>
  </si>
  <si>
    <t>R-22/152a (82±1/18±1)</t>
  </si>
  <si>
    <t>R-415A</t>
  </si>
  <si>
    <r>
      <rPr>
        <vertAlign val="subscript"/>
        <sz val="11"/>
        <rFont val="Arial"/>
        <family val="2"/>
      </rPr>
      <t>1,362</t>
    </r>
    <r>
      <rPr>
        <sz val="11"/>
        <rFont val="Arial"/>
        <family val="2"/>
      </rPr>
      <t>[note 1]</t>
    </r>
  </si>
  <si>
    <t>R-22/124/600a/142b (50±2/39±2/1.5±.5/9.5+.5,– 1)</t>
  </si>
  <si>
    <t>R-414B</t>
  </si>
  <si>
    <r>
      <rPr>
        <vertAlign val="subscript"/>
        <sz val="11"/>
        <rFont val="Arial"/>
        <family val="2"/>
      </rPr>
      <t>1,478</t>
    </r>
    <r>
      <rPr>
        <sz val="11"/>
        <rFont val="Arial"/>
        <family val="2"/>
      </rPr>
      <t>[note 1]</t>
    </r>
  </si>
  <si>
    <t>R-22/124/600a/142b (51±2/28.5±2/4±.5/16.5+.5,–1)</t>
  </si>
  <si>
    <t>R-414A</t>
  </si>
  <si>
    <r>
      <rPr>
        <vertAlign val="subscript"/>
        <sz val="11"/>
        <rFont val="Arial"/>
        <family val="2"/>
      </rPr>
      <t>2,053</t>
    </r>
    <r>
      <rPr>
        <sz val="11"/>
        <rFont val="Arial"/>
        <family val="2"/>
      </rPr>
      <t>[note 1]</t>
    </r>
  </si>
  <si>
    <t>R-218/134a/600a (9±1/88±2/3+0,–1)</t>
  </si>
  <si>
    <t>R-413A</t>
  </si>
  <si>
    <r>
      <rPr>
        <vertAlign val="subscript"/>
        <sz val="11"/>
        <rFont val="Arial"/>
        <family val="2"/>
      </rPr>
      <t>2,286</t>
    </r>
    <r>
      <rPr>
        <sz val="11"/>
        <rFont val="Arial"/>
        <family val="2"/>
      </rPr>
      <t>[note 1]</t>
    </r>
  </si>
  <si>
    <t>R-22/218/142b (70±2/5±2/25±1)</t>
  </si>
  <si>
    <t>R-412A</t>
  </si>
  <si>
    <t>970?</t>
  </si>
  <si>
    <r>
      <rPr>
        <vertAlign val="subscript"/>
        <sz val="11"/>
        <rFont val="Arial"/>
        <family val="2"/>
      </rPr>
      <t>1,730</t>
    </r>
    <r>
      <rPr>
        <sz val="11"/>
        <rFont val="Arial"/>
        <family val="2"/>
      </rPr>
      <t>[note 1]</t>
    </r>
  </si>
  <si>
    <t>R-1270/22/152a (3+0,–1/95.5+2,–0/1.5+0,–1)</t>
  </si>
  <si>
    <t>R-411C</t>
  </si>
  <si>
    <r>
      <rPr>
        <vertAlign val="subscript"/>
        <sz val="11"/>
        <rFont val="Arial"/>
        <family val="2"/>
      </rPr>
      <t>980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</si>
  <si>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1,705</t>
    </r>
    <r>
      <rPr>
        <sz val="11"/>
        <rFont val="Arial"/>
        <family val="2"/>
      </rPr>
      <t>[note 1]</t>
    </r>
  </si>
  <si>
    <t>R-1270/22/152a (3+0,–1/94+2,–0/3+0,–1)</t>
  </si>
  <si>
    <t>R-411B</t>
  </si>
  <si>
    <r>
      <rPr>
        <vertAlign val="subscript"/>
        <sz val="11"/>
        <rFont val="Arial"/>
        <family val="2"/>
      </rPr>
      <t>1,597</t>
    </r>
    <r>
      <rPr>
        <sz val="11"/>
        <rFont val="Arial"/>
        <family val="2"/>
      </rPr>
      <t>[note 1]</t>
    </r>
  </si>
  <si>
    <t>R-1270/22/152a (1.5+0,–1/87.5+2,–0/11+0,–1)</t>
  </si>
  <si>
    <t>R-411A</t>
  </si>
  <si>
    <t>1,000?</t>
  </si>
  <si>
    <r>
      <rPr>
        <vertAlign val="subscript"/>
        <sz val="11"/>
        <rFont val="Arial"/>
        <family val="2"/>
      </rPr>
      <t>2,229</t>
    </r>
    <r>
      <rPr>
        <sz val="11"/>
        <rFont val="Arial"/>
        <family val="2"/>
      </rPr>
      <t>[note 1]</t>
    </r>
  </si>
  <si>
    <t>R-32/125 (45±1/55±1)</t>
  </si>
  <si>
    <t>R-410B</t>
  </si>
  <si>
    <r>
      <rPr>
        <vertAlign val="subscript"/>
        <sz val="11"/>
        <rFont val="Arial"/>
        <family val="2"/>
      </rPr>
      <t>2,088</t>
    </r>
    <r>
      <rPr>
        <sz val="11"/>
        <rFont val="Arial"/>
        <family val="2"/>
      </rPr>
      <t>[note 1]</t>
    </r>
  </si>
  <si>
    <t>R-32/125 (50+.5,–1.5/50+1.5,–.5)</t>
  </si>
  <si>
    <r>
      <rPr>
        <u/>
        <sz val="11"/>
        <rFont val="Arial"/>
        <family val="2"/>
      </rPr>
      <t>R-410A</t>
    </r>
  </si>
  <si>
    <r>
      <rPr>
        <vertAlign val="subscript"/>
        <sz val="11"/>
        <rFont val="Arial"/>
        <family val="2"/>
      </rPr>
      <t>1,560</t>
    </r>
    <r>
      <rPr>
        <sz val="11"/>
        <rFont val="Arial"/>
        <family val="2"/>
      </rPr>
      <t>[note 1]</t>
    </r>
  </si>
  <si>
    <t>R-22/124/142b (65±2/25±2/10±1)</t>
  </si>
  <si>
    <t>R-409B</t>
  </si>
  <si>
    <r>
      <rPr>
        <vertAlign val="subscript"/>
        <sz val="11"/>
        <rFont val="Arial"/>
        <family val="2"/>
      </rPr>
      <t>1,585</t>
    </r>
    <r>
      <rPr>
        <sz val="11"/>
        <rFont val="Arial"/>
        <family val="2"/>
      </rPr>
      <t>[note 1]</t>
    </r>
  </si>
  <si>
    <t>R-22/124/142b (60±2/25±2/15±1)</t>
  </si>
  <si>
    <t>R-409A</t>
  </si>
  <si>
    <r>
      <rPr>
        <vertAlign val="subscript"/>
        <sz val="11"/>
        <rFont val="Arial"/>
        <family val="2"/>
      </rPr>
      <t>3,152</t>
    </r>
    <r>
      <rPr>
        <sz val="11"/>
        <rFont val="Arial"/>
        <family val="2"/>
      </rPr>
      <t>[note 1]</t>
    </r>
  </si>
  <si>
    <t>R-125/143a/22 (7±2/46±1/47±2)</t>
  </si>
  <si>
    <t>R-408A</t>
  </si>
  <si>
    <r>
      <rPr>
        <vertAlign val="subscript"/>
        <sz val="11"/>
        <rFont val="Arial"/>
        <family val="2"/>
      </rPr>
      <t>1,825</t>
    </r>
    <r>
      <rPr>
        <sz val="11"/>
        <rFont val="Arial"/>
        <family val="2"/>
      </rPr>
      <t>[note 1]</t>
    </r>
  </si>
  <si>
    <t>R-32/125/134a (30±2/30±2/40±2)</t>
  </si>
  <si>
    <t>R-407F</t>
  </si>
  <si>
    <r>
      <rPr>
        <vertAlign val="subscript"/>
        <sz val="11"/>
        <rFont val="Arial"/>
        <family val="2"/>
      </rPr>
      <t>1,552</t>
    </r>
    <r>
      <rPr>
        <sz val="11"/>
        <rFont val="Arial"/>
        <family val="2"/>
      </rPr>
      <t>[note 1]</t>
    </r>
  </si>
  <si>
    <t>R-32/125/134a (25±2/15±2/60±2)</t>
  </si>
  <si>
    <t>R-407E</t>
  </si>
  <si>
    <r>
      <rPr>
        <vertAlign val="subscript"/>
        <sz val="11"/>
        <rFont val="Arial"/>
        <family val="2"/>
      </rPr>
      <t>1,627</t>
    </r>
    <r>
      <rPr>
        <sz val="11"/>
        <rFont val="Arial"/>
        <family val="2"/>
      </rPr>
      <t>[note 1]</t>
    </r>
  </si>
  <si>
    <t>R-32/125/134a (15±2/15±2/70±2)</t>
  </si>
  <si>
    <t>R-407D</t>
  </si>
  <si>
    <r>
      <rPr>
        <vertAlign val="subscript"/>
        <sz val="11"/>
        <rFont val="Arial"/>
        <family val="2"/>
      </rPr>
      <t>1,774</t>
    </r>
    <r>
      <rPr>
        <sz val="11"/>
        <rFont val="Arial"/>
        <family val="2"/>
      </rPr>
      <t>[note 1]</t>
    </r>
  </si>
  <si>
    <t>R-32/125/134a (23±2/25±2/52±2)</t>
  </si>
  <si>
    <r>
      <rPr>
        <u/>
        <sz val="11"/>
        <rFont val="Arial"/>
        <family val="2"/>
      </rPr>
      <t>R-407C</t>
    </r>
  </si>
  <si>
    <t>1,00</t>
  </si>
  <si>
    <r>
      <rPr>
        <vertAlign val="subscript"/>
        <sz val="11"/>
        <rFont val="Arial"/>
        <family val="2"/>
      </rPr>
      <t>2,804</t>
    </r>
    <r>
      <rPr>
        <sz val="11"/>
        <rFont val="Arial"/>
        <family val="2"/>
      </rPr>
      <t>[note 1]</t>
    </r>
  </si>
  <si>
    <t>R-32/125/134a (10±2/70±2/20±2)</t>
  </si>
  <si>
    <t>R-407B</t>
  </si>
  <si>
    <r>
      <rPr>
        <vertAlign val="subscript"/>
        <sz val="11"/>
        <rFont val="Arial"/>
        <family val="2"/>
      </rPr>
      <t>2,107</t>
    </r>
    <r>
      <rPr>
        <sz val="11"/>
        <rFont val="Arial"/>
        <family val="2"/>
      </rPr>
      <t>[note 1]</t>
    </r>
  </si>
  <si>
    <t>R-32/125/134a (20±2/40±2/40±2)</t>
  </si>
  <si>
    <r>
      <rPr>
        <u/>
        <sz val="11"/>
        <rFont val="Arial"/>
        <family val="2"/>
      </rPr>
      <t>R-407A</t>
    </r>
  </si>
  <si>
    <r>
      <rPr>
        <vertAlign val="subscript"/>
        <sz val="11"/>
        <rFont val="Arial"/>
        <family val="2"/>
      </rPr>
      <t>1,893</t>
    </r>
    <r>
      <rPr>
        <sz val="11"/>
        <rFont val="Arial"/>
        <family val="2"/>
      </rPr>
      <t>[note 1]</t>
    </r>
  </si>
  <si>
    <t>R-22/600a/142b (65±2/4±1/31±0)</t>
  </si>
  <si>
    <t>R-406B</t>
  </si>
  <si>
    <r>
      <rPr>
        <vertAlign val="subscript"/>
        <sz val="11"/>
        <rFont val="Arial"/>
        <family val="2"/>
      </rPr>
      <t>1,943</t>
    </r>
    <r>
      <rPr>
        <sz val="11"/>
        <rFont val="Arial"/>
        <family val="2"/>
      </rPr>
      <t>[note 1]</t>
    </r>
  </si>
  <si>
    <t>R-22/600a/142b (55±2/4±1/41±0)</t>
  </si>
  <si>
    <r>
      <rPr>
        <u/>
        <sz val="11"/>
        <rFont val="Arial"/>
        <family val="2"/>
      </rPr>
      <t>R-406A</t>
    </r>
  </si>
  <si>
    <r>
      <rPr>
        <vertAlign val="subscript"/>
        <sz val="11"/>
        <rFont val="Arial"/>
        <family val="2"/>
      </rPr>
      <t>5,328</t>
    </r>
    <r>
      <rPr>
        <sz val="11"/>
        <rFont val="Arial"/>
        <family val="2"/>
      </rPr>
      <t>[note 1]</t>
    </r>
  </si>
  <si>
    <t>R-22/152a/142b/C318 (45±0/7±1/5.5±1/42.5±2)</t>
  </si>
  <si>
    <t>R-405A</t>
  </si>
  <si>
    <r>
      <rPr>
        <vertAlign val="subscript"/>
        <sz val="11"/>
        <rFont val="Arial"/>
        <family val="2"/>
      </rPr>
      <t>4,457</t>
    </r>
    <r>
      <rPr>
        <sz val="11"/>
        <rFont val="Arial"/>
        <family val="2"/>
      </rPr>
      <t>[note 1]</t>
    </r>
  </si>
  <si>
    <t>R-290/22/218 (5+.2,-2/56±2/39±0)</t>
  </si>
  <si>
    <t>R-403B</t>
  </si>
  <si>
    <r>
      <rPr>
        <vertAlign val="subscript"/>
        <sz val="11"/>
        <rFont val="Arial"/>
        <family val="2"/>
      </rPr>
      <t>3,124</t>
    </r>
    <r>
      <rPr>
        <sz val="11"/>
        <rFont val="Arial"/>
        <family val="2"/>
      </rPr>
      <t>[note 1]</t>
    </r>
  </si>
  <si>
    <t>R-290/22/218 (5+.2,-2/75±2/20±0)</t>
  </si>
  <si>
    <t>R-403A</t>
  </si>
  <si>
    <r>
      <rPr>
        <vertAlign val="subscript"/>
        <sz val="11"/>
        <rFont val="Arial"/>
        <family val="2"/>
      </rPr>
      <t>2,416</t>
    </r>
    <r>
      <rPr>
        <sz val="11"/>
        <rFont val="Arial"/>
        <family val="2"/>
      </rPr>
      <t>[note 1]</t>
    </r>
  </si>
  <si>
    <t>R-125/290/22 (38±2/2±1/60±2)</t>
  </si>
  <si>
    <t>R-402B</t>
  </si>
  <si>
    <r>
      <rPr>
        <vertAlign val="subscript"/>
        <sz val="11"/>
        <rFont val="Arial"/>
        <family val="2"/>
      </rPr>
      <t>2,788</t>
    </r>
    <r>
      <rPr>
        <sz val="11"/>
        <rFont val="Arial"/>
        <family val="2"/>
      </rPr>
      <t>[note 1]</t>
    </r>
  </si>
  <si>
    <t>R-125/290/22 (60±2/2±1/38±2)</t>
  </si>
  <si>
    <t>R-402A</t>
  </si>
  <si>
    <r>
      <rPr>
        <vertAlign val="subscript"/>
        <sz val="11"/>
        <rFont val="Arial"/>
        <family val="2"/>
      </rPr>
      <t>933</t>
    </r>
    <r>
      <rPr>
        <sz val="11"/>
        <rFont val="Arial"/>
        <family val="2"/>
      </rPr>
      <t>[note 1]</t>
    </r>
  </si>
  <si>
    <t>R-22/152a/124 (33±2/15+.5,-1.5/52±1)</t>
  </si>
  <si>
    <t>R-401C</t>
  </si>
  <si>
    <r>
      <rPr>
        <vertAlign val="subscript"/>
        <sz val="11"/>
        <rFont val="Arial"/>
        <family val="2"/>
      </rPr>
      <t>1,288</t>
    </r>
    <r>
      <rPr>
        <sz val="11"/>
        <rFont val="Arial"/>
        <family val="2"/>
      </rPr>
      <t>[note 1]</t>
    </r>
  </si>
  <si>
    <t>R-22/152a/124 (61±2/11+.5,-1.5/28±1)</t>
  </si>
  <si>
    <t>R-401B</t>
  </si>
  <si>
    <r>
      <rPr>
        <vertAlign val="subscript"/>
        <sz val="11"/>
        <rFont val="Arial"/>
        <family val="2"/>
      </rPr>
      <t>1,182</t>
    </r>
    <r>
      <rPr>
        <sz val="11"/>
        <rFont val="Arial"/>
        <family val="2"/>
      </rPr>
      <t>[note 1]</t>
    </r>
  </si>
  <si>
    <t>R-22/152a/124 (53±2/13+.5,-1.5/34±1)</t>
  </si>
  <si>
    <t>R-401A</t>
  </si>
  <si>
    <r>
      <rPr>
        <sz val="11"/>
        <rFont val="Arial"/>
        <family val="2"/>
      </rPr>
      <t>1,00
A1 1,00 A1</t>
    </r>
  </si>
  <si>
    <r>
      <rPr>
        <vertAlign val="subscript"/>
        <sz val="11"/>
        <rFont val="Arial"/>
        <family val="2"/>
      </rPr>
      <t>10,450</t>
    </r>
    <r>
      <rPr>
        <sz val="11"/>
        <rFont val="Arial"/>
        <family val="2"/>
      </rPr>
      <t xml:space="preserve">[note 1]
</t>
    </r>
    <r>
      <rPr>
        <vertAlign val="subscript"/>
        <sz val="11"/>
        <rFont val="Arial"/>
        <family val="2"/>
      </rPr>
      <t>10,540</t>
    </r>
    <r>
      <rPr>
        <sz val="11"/>
        <rFont val="Arial"/>
        <family val="2"/>
      </rPr>
      <t>[note 1]</t>
    </r>
  </si>
  <si>
    <r>
      <rPr>
        <sz val="11"/>
        <rFont val="Arial"/>
        <family val="2"/>
      </rPr>
      <t>R-12/114(50/50 wt%) OR
(60/40)(must be specified)</t>
    </r>
  </si>
  <si>
    <t>R-400</t>
  </si>
  <si>
    <r>
      <rPr>
        <sz val="11"/>
        <rFont val="Arial"/>
        <family val="2"/>
      </rPr>
      <t>9,300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</si>
  <si>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Tetradecafluorohexane (Perfluorohexane</t>
    </r>
    <r>
      <rPr>
        <sz val="11"/>
        <rFont val="Arial"/>
        <family val="2"/>
      </rPr>
      <t>)</t>
    </r>
  </si>
  <si>
    <t>R-5-1-14</t>
  </si>
  <si>
    <r>
      <rPr>
        <sz val="11"/>
        <rFont val="Arial"/>
        <family val="2"/>
      </rPr>
      <t>9,160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</si>
  <si>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Dodecafluoropentane (Perfluoropentane</t>
    </r>
    <r>
      <rPr>
        <sz val="11"/>
        <rFont val="Arial"/>
        <family val="2"/>
      </rPr>
      <t>)</t>
    </r>
  </si>
  <si>
    <t>R-4-1-12</t>
  </si>
  <si>
    <r>
      <rPr>
        <vertAlign val="subscript"/>
        <sz val="11"/>
        <rFont val="Arial"/>
        <family val="2"/>
      </rPr>
      <t>794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</si>
  <si>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1,1,1,3,3-Pentafluorobutan</t>
    </r>
    <r>
      <rPr>
        <sz val="11"/>
        <rFont val="Arial"/>
        <family val="2"/>
      </rPr>
      <t>e</t>
    </r>
  </si>
  <si>
    <t>R-365mfc</t>
  </si>
  <si>
    <r>
      <rPr>
        <vertAlign val="subscript"/>
        <sz val="11"/>
        <rFont val="Arial"/>
        <family val="2"/>
      </rPr>
      <t>343</t>
    </r>
    <r>
      <rPr>
        <sz val="11"/>
        <rFont val="Arial"/>
        <family val="2"/>
      </rPr>
      <t>[2]</t>
    </r>
  </si>
  <si>
    <r>
      <rPr>
        <u/>
        <sz val="11"/>
        <rFont val="Arial"/>
        <family val="2"/>
      </rPr>
      <t>Perfluoroisopropyl methyl ethe</t>
    </r>
    <r>
      <rPr>
        <sz val="11"/>
        <rFont val="Arial"/>
        <family val="2"/>
      </rPr>
      <t>r</t>
    </r>
  </si>
  <si>
    <t>R-347mmy</t>
  </si>
  <si>
    <r>
      <rPr>
        <vertAlign val="subscript"/>
        <sz val="11"/>
        <rFont val="Arial"/>
        <family val="2"/>
      </rPr>
      <t>575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</si>
  <si>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Perfluoropropyl methyl ethe</t>
    </r>
    <r>
      <rPr>
        <sz val="11"/>
        <rFont val="Arial"/>
        <family val="2"/>
      </rPr>
      <t>r</t>
    </r>
  </si>
  <si>
    <t>R-347mcc</t>
  </si>
  <si>
    <r>
      <rPr>
        <u/>
        <sz val="11"/>
        <rFont val="Arial"/>
        <family val="2"/>
      </rPr>
      <t>1,1,1,2,2,3,3-Heptafluorobutan</t>
    </r>
    <r>
      <rPr>
        <sz val="11"/>
        <rFont val="Arial"/>
        <family val="2"/>
      </rPr>
      <t>e</t>
    </r>
  </si>
  <si>
    <t>R-347ccd</t>
  </si>
  <si>
    <t>1,1,1,2,3,4,4,4-Octafluorobutane</t>
  </si>
  <si>
    <t>R-338eea</t>
  </si>
  <si>
    <r>
      <rPr>
        <u/>
        <sz val="11"/>
        <rFont val="Arial"/>
        <family val="2"/>
      </rPr>
      <t>1,1,1,2,2,3,3,4,4-Nonafluorobutan</t>
    </r>
    <r>
      <rPr>
        <sz val="11"/>
        <rFont val="Arial"/>
        <family val="2"/>
      </rPr>
      <t>e</t>
    </r>
  </si>
  <si>
    <t>R-329ccb</t>
  </si>
  <si>
    <r>
      <rPr>
        <sz val="11"/>
        <rFont val="Arial"/>
        <family val="2"/>
      </rPr>
      <t>8,860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</si>
  <si>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Decafluorobutane (Perfluorobutane</t>
    </r>
    <r>
      <rPr>
        <sz val="11"/>
        <rFont val="Arial"/>
        <family val="2"/>
      </rPr>
      <t>)</t>
    </r>
  </si>
  <si>
    <t>R-3-1-10</t>
  </si>
  <si>
    <r>
      <rPr>
        <sz val="11"/>
        <rFont val="Arial"/>
        <family val="2"/>
      </rPr>
      <t>10,300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</si>
  <si>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Octafluorocyclobutane (Perfluorocyclobutane</t>
    </r>
    <r>
      <rPr>
        <sz val="11"/>
        <rFont val="Arial"/>
        <family val="2"/>
      </rPr>
      <t>)</t>
    </r>
  </si>
  <si>
    <t>R-C318</t>
  </si>
  <si>
    <r>
      <rPr>
        <u/>
        <sz val="11"/>
        <rFont val="Arial"/>
        <family val="2"/>
      </rPr>
      <t>Chloroheptafluorocyclobutan</t>
    </r>
    <r>
      <rPr>
        <sz val="11"/>
        <rFont val="Arial"/>
        <family val="2"/>
      </rPr>
      <t>e</t>
    </r>
  </si>
  <si>
    <t>R-C317</t>
  </si>
  <si>
    <r>
      <rPr>
        <u/>
        <sz val="11"/>
        <rFont val="Arial"/>
        <family val="2"/>
      </rPr>
      <t>Dichlorohexafluorocyclobutan</t>
    </r>
    <r>
      <rPr>
        <sz val="11"/>
        <rFont val="Arial"/>
        <family val="2"/>
      </rPr>
      <t>e</t>
    </r>
  </si>
  <si>
    <t>R-C316</t>
  </si>
  <si>
    <r>
      <rPr>
        <u/>
        <sz val="11"/>
        <rFont val="Arial"/>
        <family val="2"/>
      </rPr>
      <t>Fluoropropane</t>
    </r>
  </si>
  <si>
    <t>R-281</t>
  </si>
  <si>
    <r>
      <rPr>
        <u/>
        <sz val="11"/>
        <rFont val="Arial"/>
        <family val="2"/>
      </rPr>
      <t>Difluoropropane</t>
    </r>
  </si>
  <si>
    <t>R-272</t>
  </si>
  <si>
    <r>
      <rPr>
        <u/>
        <sz val="11"/>
        <rFont val="Arial"/>
        <family val="2"/>
      </rPr>
      <t>1-Chloro-1-fluoropropan</t>
    </r>
    <r>
      <rPr>
        <sz val="11"/>
        <rFont val="Arial"/>
        <family val="2"/>
      </rPr>
      <t>e</t>
    </r>
  </si>
  <si>
    <t>R-271fb</t>
  </si>
  <si>
    <r>
      <rPr>
        <u/>
        <sz val="11"/>
        <rFont val="Arial"/>
        <family val="2"/>
      </rPr>
      <t>2-Chloro-1-fluoropropan</t>
    </r>
    <r>
      <rPr>
        <sz val="11"/>
        <rFont val="Arial"/>
        <family val="2"/>
      </rPr>
      <t>e</t>
    </r>
  </si>
  <si>
    <t>R-271d</t>
  </si>
  <si>
    <r>
      <rPr>
        <u/>
        <sz val="11"/>
        <rFont val="Arial"/>
        <family val="2"/>
      </rPr>
      <t>2-Chloro-2-fluoropropan</t>
    </r>
    <r>
      <rPr>
        <sz val="11"/>
        <rFont val="Arial"/>
        <family val="2"/>
      </rPr>
      <t>e</t>
    </r>
  </si>
  <si>
    <t>R-271b</t>
  </si>
  <si>
    <r>
      <rPr>
        <u/>
        <sz val="11"/>
        <rFont val="Arial"/>
        <family val="2"/>
      </rPr>
      <t>Chlorofluoropropane</t>
    </r>
  </si>
  <si>
    <t>R-271</t>
  </si>
  <si>
    <r>
      <rPr>
        <u/>
        <sz val="11"/>
        <rFont val="Arial"/>
        <family val="2"/>
      </rPr>
      <t>Trifluoropropane</t>
    </r>
  </si>
  <si>
    <t>R-263</t>
  </si>
  <si>
    <r>
      <rPr>
        <u/>
        <sz val="11"/>
        <rFont val="Arial"/>
        <family val="2"/>
      </rPr>
      <t>1-Chloro-1,3-difluoropropan</t>
    </r>
    <r>
      <rPr>
        <sz val="11"/>
        <rFont val="Arial"/>
        <family val="2"/>
      </rPr>
      <t>e</t>
    </r>
  </si>
  <si>
    <t>R-262fb</t>
  </si>
  <si>
    <r>
      <rPr>
        <u/>
        <sz val="11"/>
        <rFont val="Arial"/>
        <family val="2"/>
      </rPr>
      <t>3-Chloro-1,1-difluoropropan</t>
    </r>
    <r>
      <rPr>
        <sz val="11"/>
        <rFont val="Arial"/>
        <family val="2"/>
      </rPr>
      <t>e</t>
    </r>
  </si>
  <si>
    <t>R-262fa</t>
  </si>
  <si>
    <r>
      <rPr>
        <u/>
        <sz val="11"/>
        <rFont val="Arial"/>
        <family val="2"/>
      </rPr>
      <t>1-Chloro-2,2-difluoropropan</t>
    </r>
    <r>
      <rPr>
        <sz val="11"/>
        <rFont val="Arial"/>
        <family val="2"/>
      </rPr>
      <t>e</t>
    </r>
  </si>
  <si>
    <t>R-262ca</t>
  </si>
  <si>
    <r>
      <rPr>
        <u/>
        <sz val="11"/>
        <rFont val="Arial"/>
        <family val="2"/>
      </rPr>
      <t>Chlorodifluoropropan</t>
    </r>
    <r>
      <rPr>
        <sz val="11"/>
        <rFont val="Arial"/>
        <family val="2"/>
      </rPr>
      <t>e</t>
    </r>
  </si>
  <si>
    <t>R-262</t>
  </si>
  <si>
    <r>
      <rPr>
        <u/>
        <sz val="11"/>
        <rFont val="Arial"/>
        <family val="2"/>
      </rPr>
      <t>1,2-Dichloro-2-fluoropropan</t>
    </r>
    <r>
      <rPr>
        <sz val="11"/>
        <rFont val="Arial"/>
        <family val="2"/>
      </rPr>
      <t>e</t>
    </r>
  </si>
  <si>
    <t>R-261ba</t>
  </si>
  <si>
    <r>
      <rPr>
        <u/>
        <sz val="11"/>
        <rFont val="Arial"/>
        <family val="2"/>
      </rPr>
      <t>Dichlorofluoropropane</t>
    </r>
  </si>
  <si>
    <t>R-261</t>
  </si>
  <si>
    <r>
      <rPr>
        <vertAlign val="subscript"/>
        <sz val="11"/>
        <rFont val="Arial"/>
        <family val="2"/>
      </rPr>
      <t>359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</si>
  <si>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Methyl 1,1,2,2-tetrafluoroethyl ethe</t>
    </r>
    <r>
      <rPr>
        <sz val="11"/>
        <rFont val="Arial"/>
        <family val="2"/>
      </rPr>
      <t>r</t>
    </r>
  </si>
  <si>
    <t>R-254pc</t>
  </si>
  <si>
    <r>
      <rPr>
        <u/>
        <sz val="11"/>
        <rFont val="Arial"/>
        <family val="2"/>
      </rPr>
      <t>1,1,2,2-Tetrafluoropropane</t>
    </r>
  </si>
  <si>
    <t>R-254cb</t>
  </si>
  <si>
    <r>
      <rPr>
        <u/>
        <sz val="11"/>
        <rFont val="Arial"/>
        <family val="2"/>
      </rPr>
      <t>1-Chloro-1,1,3-trifluoropropan</t>
    </r>
    <r>
      <rPr>
        <sz val="11"/>
        <rFont val="Arial"/>
        <family val="2"/>
      </rPr>
      <t>e</t>
    </r>
  </si>
  <si>
    <t>R-253fc</t>
  </si>
  <si>
    <r>
      <rPr>
        <u/>
        <sz val="11"/>
        <rFont val="Arial"/>
        <family val="2"/>
      </rPr>
      <t>3-Chloro-1,1,1-trifluoropropan</t>
    </r>
    <r>
      <rPr>
        <sz val="11"/>
        <rFont val="Arial"/>
        <family val="2"/>
      </rPr>
      <t>e</t>
    </r>
  </si>
  <si>
    <t>R-253fb</t>
  </si>
  <si>
    <r>
      <rPr>
        <u/>
        <sz val="11"/>
        <rFont val="Arial"/>
        <family val="2"/>
      </rPr>
      <t>3-Chloro-1,3,3-trifluoropropan</t>
    </r>
    <r>
      <rPr>
        <sz val="11"/>
        <rFont val="Arial"/>
        <family val="2"/>
      </rPr>
      <t>e</t>
    </r>
  </si>
  <si>
    <t>R-253fa</t>
  </si>
  <si>
    <r>
      <rPr>
        <u/>
        <sz val="11"/>
        <rFont val="Arial"/>
        <family val="2"/>
      </rPr>
      <t>1-Chloro-1,1,2-trifluoropropan</t>
    </r>
    <r>
      <rPr>
        <sz val="11"/>
        <rFont val="Arial"/>
        <family val="2"/>
      </rPr>
      <t>e</t>
    </r>
  </si>
  <si>
    <t>R-253ec</t>
  </si>
  <si>
    <r>
      <rPr>
        <u/>
        <sz val="11"/>
        <rFont val="Arial"/>
        <family val="2"/>
      </rPr>
      <t>1-Chloro-1,2,3-trifluoropropan</t>
    </r>
    <r>
      <rPr>
        <sz val="11"/>
        <rFont val="Arial"/>
        <family val="2"/>
      </rPr>
      <t>e</t>
    </r>
  </si>
  <si>
    <t>R-253eb</t>
  </si>
  <si>
    <r>
      <rPr>
        <u/>
        <sz val="11"/>
        <rFont val="Arial"/>
        <family val="2"/>
      </rPr>
      <t>3-Chloro-1,1,2-trifluoropropan</t>
    </r>
    <r>
      <rPr>
        <sz val="11"/>
        <rFont val="Arial"/>
        <family val="2"/>
      </rPr>
      <t>e</t>
    </r>
  </si>
  <si>
    <t>R-253ea</t>
  </si>
  <si>
    <r>
      <rPr>
        <u/>
        <sz val="11"/>
        <rFont val="Arial"/>
        <family val="2"/>
      </rPr>
      <t>1-Chloro-1,2,2-trifluoropropan</t>
    </r>
    <r>
      <rPr>
        <sz val="11"/>
        <rFont val="Arial"/>
        <family val="2"/>
      </rPr>
      <t>e</t>
    </r>
  </si>
  <si>
    <t>R-253cb</t>
  </si>
  <si>
    <r>
      <rPr>
        <u/>
        <sz val="11"/>
        <rFont val="Arial"/>
        <family val="2"/>
      </rPr>
      <t>1-Chloro-2,2,3-trifluoropropan</t>
    </r>
    <r>
      <rPr>
        <sz val="11"/>
        <rFont val="Arial"/>
        <family val="2"/>
      </rPr>
      <t>e</t>
    </r>
  </si>
  <si>
    <t>R-253ca</t>
  </si>
  <si>
    <r>
      <rPr>
        <u/>
        <sz val="11"/>
        <rFont val="Arial"/>
        <family val="2"/>
      </rPr>
      <t>2-Chloro-1,1,2-trifluoropropan</t>
    </r>
    <r>
      <rPr>
        <sz val="11"/>
        <rFont val="Arial"/>
        <family val="2"/>
      </rPr>
      <t>e</t>
    </r>
  </si>
  <si>
    <t>R-253bb</t>
  </si>
  <si>
    <r>
      <rPr>
        <u/>
        <sz val="11"/>
        <rFont val="Arial"/>
        <family val="2"/>
      </rPr>
      <t>2-Chloro-1,2,3-trifluoropropan</t>
    </r>
    <r>
      <rPr>
        <sz val="11"/>
        <rFont val="Arial"/>
        <family val="2"/>
      </rPr>
      <t>e</t>
    </r>
  </si>
  <si>
    <t>R-253ba</t>
  </si>
  <si>
    <r>
      <rPr>
        <u/>
        <sz val="11"/>
        <rFont val="Arial"/>
        <family val="2"/>
      </rPr>
      <t>Chlorotrifluoropropane</t>
    </r>
  </si>
  <si>
    <t>R-253</t>
  </si>
  <si>
    <r>
      <rPr>
        <u/>
        <sz val="11"/>
        <rFont val="Arial"/>
        <family val="2"/>
      </rPr>
      <t>1,1-Dichloro-1,2-difluoropropan</t>
    </r>
    <r>
      <rPr>
        <sz val="11"/>
        <rFont val="Arial"/>
        <family val="2"/>
      </rPr>
      <t>e</t>
    </r>
  </si>
  <si>
    <t>R-252ec</t>
  </si>
  <si>
    <r>
      <rPr>
        <u/>
        <sz val="11"/>
        <rFont val="Arial"/>
        <family val="2"/>
      </rPr>
      <t>1,2-Dichloro-1,1-difluoropropan</t>
    </r>
    <r>
      <rPr>
        <sz val="11"/>
        <rFont val="Arial"/>
        <family val="2"/>
      </rPr>
      <t>e</t>
    </r>
  </si>
  <si>
    <t>R-252dc</t>
  </si>
  <si>
    <r>
      <rPr>
        <u/>
        <sz val="11"/>
        <rFont val="Arial"/>
        <family val="2"/>
      </rPr>
      <t>1,1-Dichloro-2,2-difluoropropan</t>
    </r>
    <r>
      <rPr>
        <sz val="11"/>
        <rFont val="Arial"/>
        <family val="2"/>
      </rPr>
      <t>e</t>
    </r>
  </si>
  <si>
    <t>R-252cb</t>
  </si>
  <si>
    <r>
      <rPr>
        <u/>
        <sz val="11"/>
        <rFont val="Arial"/>
        <family val="2"/>
      </rPr>
      <t>1,3-Dichloro-2,2-difluoropropan</t>
    </r>
    <r>
      <rPr>
        <sz val="11"/>
        <rFont val="Arial"/>
        <family val="2"/>
      </rPr>
      <t>e</t>
    </r>
  </si>
  <si>
    <t>R-252ca</t>
  </si>
  <si>
    <r>
      <rPr>
        <u/>
        <sz val="11"/>
        <rFont val="Arial"/>
        <family val="2"/>
      </rPr>
      <t>Dichlorodifluoropropan</t>
    </r>
    <r>
      <rPr>
        <sz val="11"/>
        <rFont val="Arial"/>
        <family val="2"/>
      </rPr>
      <t>e</t>
    </r>
  </si>
  <si>
    <t>R-252</t>
  </si>
  <si>
    <r>
      <rPr>
        <u/>
        <sz val="11"/>
        <rFont val="Arial"/>
        <family val="2"/>
      </rPr>
      <t>Trichlorofluoropropane</t>
    </r>
  </si>
  <si>
    <t>R-251</t>
  </si>
  <si>
    <r>
      <rPr>
        <u/>
        <sz val="11"/>
        <rFont val="Arial"/>
        <family val="2"/>
      </rPr>
      <t>Difluoromethyl 1,1,2-trifluoroethyl ethe</t>
    </r>
    <r>
      <rPr>
        <sz val="11"/>
        <rFont val="Arial"/>
        <family val="2"/>
      </rPr>
      <t>r</t>
    </r>
  </si>
  <si>
    <t>R-245qc</t>
  </si>
  <si>
    <r>
      <rPr>
        <vertAlign val="subscript"/>
        <sz val="11"/>
        <rFont val="Arial"/>
        <family val="2"/>
      </rPr>
      <t>286</t>
    </r>
    <r>
      <rPr>
        <sz val="11"/>
        <rFont val="Arial"/>
        <family val="2"/>
      </rPr>
      <t>[2]</t>
    </r>
  </si>
  <si>
    <r>
      <rPr>
        <u/>
        <sz val="11"/>
        <rFont val="Arial"/>
        <family val="2"/>
      </rPr>
      <t>Difluoromethyl 2,2,2-trifluoroethyl ethe</t>
    </r>
    <r>
      <rPr>
        <sz val="11"/>
        <rFont val="Arial"/>
        <family val="2"/>
      </rPr>
      <t>r</t>
    </r>
  </si>
  <si>
    <t>R-245mf</t>
  </si>
  <si>
    <r>
      <rPr>
        <u/>
        <sz val="11"/>
        <rFont val="Arial"/>
        <family val="2"/>
      </rPr>
      <t>Methyl pentafluoroethyl ethe</t>
    </r>
    <r>
      <rPr>
        <sz val="11"/>
        <rFont val="Arial"/>
        <family val="2"/>
      </rPr>
      <t>r</t>
    </r>
  </si>
  <si>
    <t>R-245mc</t>
  </si>
  <si>
    <r>
      <rPr>
        <vertAlign val="subscript"/>
        <sz val="11"/>
        <rFont val="Arial"/>
        <family val="2"/>
      </rPr>
      <t>300</t>
    </r>
    <r>
      <rPr>
        <sz val="11"/>
        <rFont val="Arial"/>
        <family val="2"/>
      </rPr>
      <t>[7]</t>
    </r>
  </si>
  <si>
    <r>
      <rPr>
        <sz val="11"/>
        <rFont val="Arial"/>
        <family val="2"/>
      </rPr>
      <t>1,030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</si>
  <si>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1,1,1,3,3-Pentafluoropropan</t>
    </r>
    <r>
      <rPr>
        <sz val="11"/>
        <rFont val="Arial"/>
        <family val="2"/>
      </rPr>
      <t>e</t>
    </r>
  </si>
  <si>
    <t>R-245fa</t>
  </si>
  <si>
    <r>
      <rPr>
        <u/>
        <sz val="11"/>
        <rFont val="Arial"/>
        <family val="2"/>
      </rPr>
      <t>1,1,1,2,3-Pentafluoropropan</t>
    </r>
    <r>
      <rPr>
        <sz val="11"/>
        <rFont val="Arial"/>
        <family val="2"/>
      </rPr>
      <t>e</t>
    </r>
  </si>
  <si>
    <t>R-245eb</t>
  </si>
  <si>
    <r>
      <rPr>
        <u/>
        <sz val="11"/>
        <rFont val="Arial"/>
        <family val="2"/>
      </rPr>
      <t>1,1,2,3,3-Pentafluoropropan</t>
    </r>
    <r>
      <rPr>
        <sz val="11"/>
        <rFont val="Arial"/>
        <family val="2"/>
      </rPr>
      <t>e</t>
    </r>
  </si>
  <si>
    <t>R-245ea</t>
  </si>
  <si>
    <r>
      <rPr>
        <u/>
        <sz val="11"/>
        <rFont val="Arial"/>
        <family val="2"/>
      </rPr>
      <t>Pentafluoropropane</t>
    </r>
  </si>
  <si>
    <t>R-245cb</t>
  </si>
  <si>
    <r>
      <rPr>
        <vertAlign val="subscript"/>
        <sz val="11"/>
        <rFont val="Arial"/>
        <family val="2"/>
      </rPr>
      <t>693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</si>
  <si>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1,1,2,2,3-Pentafluoropropan</t>
    </r>
    <r>
      <rPr>
        <sz val="11"/>
        <rFont val="Arial"/>
        <family val="2"/>
      </rPr>
      <t>e</t>
    </r>
  </si>
  <si>
    <t>R-245ca</t>
  </si>
  <si>
    <r>
      <rPr>
        <u/>
        <sz val="11"/>
        <rFont val="Arial"/>
        <family val="2"/>
      </rPr>
      <t>1-Chloro-1,1,3,3-tetrafluoropropan</t>
    </r>
    <r>
      <rPr>
        <sz val="11"/>
        <rFont val="Arial"/>
        <family val="2"/>
      </rPr>
      <t>e</t>
    </r>
  </si>
  <si>
    <t>R-244fb</t>
  </si>
  <si>
    <r>
      <rPr>
        <u/>
        <sz val="11"/>
        <rFont val="Arial"/>
        <family val="2"/>
      </rPr>
      <t>3-Chloro-1,1,1,3-tetrafluoropropan</t>
    </r>
    <r>
      <rPr>
        <sz val="11"/>
        <rFont val="Arial"/>
        <family val="2"/>
      </rPr>
      <t>e</t>
    </r>
  </si>
  <si>
    <t>R-244fa</t>
  </si>
  <si>
    <r>
      <rPr>
        <u/>
        <sz val="11"/>
        <rFont val="Arial"/>
        <family val="2"/>
      </rPr>
      <t>1-Chloro-1,1,2,3-tetrafluoropropan</t>
    </r>
    <r>
      <rPr>
        <sz val="11"/>
        <rFont val="Arial"/>
        <family val="2"/>
      </rPr>
      <t>e</t>
    </r>
  </si>
  <si>
    <t>R-244ec</t>
  </si>
  <si>
    <r>
      <rPr>
        <u/>
        <sz val="11"/>
        <rFont val="Arial"/>
        <family val="2"/>
      </rPr>
      <t>3-Chloro-1,1,1,2-tetrafluoropropan</t>
    </r>
    <r>
      <rPr>
        <sz val="11"/>
        <rFont val="Arial"/>
        <family val="2"/>
      </rPr>
      <t>e</t>
    </r>
  </si>
  <si>
    <t>R-244eb</t>
  </si>
  <si>
    <r>
      <rPr>
        <u/>
        <sz val="11"/>
        <rFont val="Arial"/>
        <family val="2"/>
      </rPr>
      <t>3-Chloro-1,1,2,3-tetrafluoropropan</t>
    </r>
    <r>
      <rPr>
        <sz val="11"/>
        <rFont val="Arial"/>
        <family val="2"/>
      </rPr>
      <t>e</t>
    </r>
  </si>
  <si>
    <t>R-244ea</t>
  </si>
  <si>
    <r>
      <rPr>
        <u/>
        <sz val="11"/>
        <rFont val="Arial"/>
        <family val="2"/>
      </rPr>
      <t>2-Chloro-1,1,1,3-tetrafluoropropan</t>
    </r>
    <r>
      <rPr>
        <sz val="11"/>
        <rFont val="Arial"/>
        <family val="2"/>
      </rPr>
      <t>e</t>
    </r>
  </si>
  <si>
    <t>R-244db</t>
  </si>
  <si>
    <r>
      <rPr>
        <u/>
        <sz val="11"/>
        <rFont val="Arial"/>
        <family val="2"/>
      </rPr>
      <t>2-Chloro-1,1,3,3-tetrafluoropropan</t>
    </r>
    <r>
      <rPr>
        <sz val="11"/>
        <rFont val="Arial"/>
        <family val="2"/>
      </rPr>
      <t>e</t>
    </r>
  </si>
  <si>
    <t>R-244da</t>
  </si>
  <si>
    <r>
      <rPr>
        <u/>
        <sz val="11"/>
        <rFont val="Arial"/>
        <family val="2"/>
      </rPr>
      <t>1-Chloro-1,1,2,2-tetrafluoropropan</t>
    </r>
    <r>
      <rPr>
        <sz val="11"/>
        <rFont val="Arial"/>
        <family val="2"/>
      </rPr>
      <t>e</t>
    </r>
  </si>
  <si>
    <t>R-244cc</t>
  </si>
  <si>
    <r>
      <rPr>
        <u/>
        <sz val="11"/>
        <rFont val="Arial"/>
        <family val="2"/>
      </rPr>
      <t>1-Chloro-1,2,2,3-tetrafluoropropan</t>
    </r>
    <r>
      <rPr>
        <sz val="11"/>
        <rFont val="Arial"/>
        <family val="2"/>
      </rPr>
      <t>e</t>
    </r>
  </si>
  <si>
    <t>R-244cb</t>
  </si>
  <si>
    <r>
      <rPr>
        <u/>
        <sz val="11"/>
        <rFont val="Arial"/>
        <family val="2"/>
      </rPr>
      <t>3-Chloro-1,1,2,2-tetrafluoropropan</t>
    </r>
    <r>
      <rPr>
        <sz val="11"/>
        <rFont val="Arial"/>
        <family val="2"/>
      </rPr>
      <t>e</t>
    </r>
  </si>
  <si>
    <t>R-244ca</t>
  </si>
  <si>
    <r>
      <rPr>
        <u/>
        <sz val="11"/>
        <rFont val="Arial"/>
        <family val="2"/>
      </rPr>
      <t>2-Chloro-1,1,1,2-tetrafluoropropan</t>
    </r>
    <r>
      <rPr>
        <sz val="11"/>
        <rFont val="Arial"/>
        <family val="2"/>
      </rPr>
      <t>e</t>
    </r>
  </si>
  <si>
    <t>R-244bb</t>
  </si>
  <si>
    <r>
      <rPr>
        <u/>
        <sz val="11"/>
        <rFont val="Arial"/>
        <family val="2"/>
      </rPr>
      <t>2-Chloro-1,2,3,3-tetrafluoropropan</t>
    </r>
    <r>
      <rPr>
        <sz val="11"/>
        <rFont val="Arial"/>
        <family val="2"/>
      </rPr>
      <t>e</t>
    </r>
  </si>
  <si>
    <t>R-244ba</t>
  </si>
  <si>
    <r>
      <rPr>
        <u/>
        <sz val="11"/>
        <rFont val="Arial"/>
        <family val="2"/>
      </rPr>
      <t>Chlorotetrafluoropropan</t>
    </r>
    <r>
      <rPr>
        <sz val="11"/>
        <rFont val="Arial"/>
        <family val="2"/>
      </rPr>
      <t>e</t>
    </r>
  </si>
  <si>
    <t>R-244</t>
  </si>
  <si>
    <r>
      <rPr>
        <u/>
        <sz val="11"/>
        <rFont val="Arial"/>
        <family val="2"/>
      </rPr>
      <t>1,3-Dichloro-1,1,2-trifluoropropan</t>
    </r>
    <r>
      <rPr>
        <sz val="11"/>
        <rFont val="Arial"/>
        <family val="2"/>
      </rPr>
      <t>e</t>
    </r>
  </si>
  <si>
    <t>R-243ec</t>
  </si>
  <si>
    <r>
      <rPr>
        <u/>
        <sz val="11"/>
        <rFont val="Arial"/>
        <family val="2"/>
      </rPr>
      <t>1,3-Dichloro-1,2,3-trifluoropropan</t>
    </r>
    <r>
      <rPr>
        <sz val="11"/>
        <rFont val="Arial"/>
        <family val="2"/>
      </rPr>
      <t>e</t>
    </r>
  </si>
  <si>
    <t>R-243ea</t>
  </si>
  <si>
    <r>
      <rPr>
        <u/>
        <sz val="11"/>
        <rFont val="Arial"/>
        <family val="2"/>
      </rPr>
      <t>2,3-Dichloro-1,1,1-trifluoropropan</t>
    </r>
    <r>
      <rPr>
        <sz val="11"/>
        <rFont val="Arial"/>
        <family val="2"/>
      </rPr>
      <t>e</t>
    </r>
  </si>
  <si>
    <t>R-243da</t>
  </si>
  <si>
    <r>
      <rPr>
        <u/>
        <sz val="11"/>
        <rFont val="Arial"/>
        <family val="2"/>
      </rPr>
      <t>1,1-Dichloro-1,2,2-trifluoropropan</t>
    </r>
    <r>
      <rPr>
        <sz val="11"/>
        <rFont val="Arial"/>
        <family val="2"/>
      </rPr>
      <t>e</t>
    </r>
  </si>
  <si>
    <t>R-243cc</t>
  </si>
  <si>
    <r>
      <rPr>
        <u/>
        <sz val="11"/>
        <rFont val="Arial"/>
        <family val="2"/>
      </rPr>
      <t>1,1-Dichloro-2,2,3-trifluoropropan</t>
    </r>
    <r>
      <rPr>
        <sz val="11"/>
        <rFont val="Arial"/>
        <family val="2"/>
      </rPr>
      <t>e</t>
    </r>
  </si>
  <si>
    <t>R-243cb</t>
  </si>
  <si>
    <r>
      <rPr>
        <u/>
        <sz val="11"/>
        <rFont val="Arial"/>
        <family val="2"/>
      </rPr>
      <t>1,3-Dichloro-1,2,2-trifluoropropan</t>
    </r>
    <r>
      <rPr>
        <sz val="11"/>
        <rFont val="Arial"/>
        <family val="2"/>
      </rPr>
      <t>e</t>
    </r>
  </si>
  <si>
    <t>R-243ca</t>
  </si>
  <si>
    <r>
      <rPr>
        <u/>
        <sz val="11"/>
        <rFont val="Arial"/>
        <family val="2"/>
      </rPr>
      <t>Dichlorotrifluoropropan</t>
    </r>
    <r>
      <rPr>
        <sz val="11"/>
        <rFont val="Arial"/>
        <family val="2"/>
      </rPr>
      <t>e</t>
    </r>
  </si>
  <si>
    <t>R-243</t>
  </si>
  <si>
    <r>
      <rPr>
        <u/>
        <sz val="11"/>
        <rFont val="Arial"/>
        <family val="2"/>
      </rPr>
      <t>Trichlorodifluoropropan</t>
    </r>
    <r>
      <rPr>
        <sz val="11"/>
        <rFont val="Arial"/>
        <family val="2"/>
      </rPr>
      <t>e</t>
    </r>
  </si>
  <si>
    <t>R-242</t>
  </si>
  <si>
    <r>
      <rPr>
        <u/>
        <sz val="11"/>
        <rFont val="Arial"/>
        <family val="2"/>
      </rPr>
      <t>Tetrachlorofluoropropan</t>
    </r>
    <r>
      <rPr>
        <sz val="11"/>
        <rFont val="Arial"/>
        <family val="2"/>
      </rPr>
      <t>e</t>
    </r>
  </si>
  <si>
    <t>R-241</t>
  </si>
  <si>
    <r>
      <rPr>
        <u/>
        <sz val="11"/>
        <rFont val="Arial"/>
        <family val="2"/>
      </rPr>
      <t>Hexafluoropropane</t>
    </r>
  </si>
  <si>
    <t>R-FE-36</t>
  </si>
  <si>
    <r>
      <rPr>
        <vertAlign val="subscript"/>
        <sz val="11"/>
        <rFont val="Arial"/>
        <family val="2"/>
      </rPr>
      <t>989</t>
    </r>
    <r>
      <rPr>
        <sz val="11"/>
        <rFont val="Arial"/>
        <family val="2"/>
      </rPr>
      <t>[2]</t>
    </r>
  </si>
  <si>
    <r>
      <rPr>
        <u/>
        <sz val="11"/>
        <rFont val="Arial"/>
        <family val="2"/>
      </rPr>
      <t>1,2,2,2-Tetrafluoroethyl difluoromethyl ethe</t>
    </r>
    <r>
      <rPr>
        <sz val="11"/>
        <rFont val="Arial"/>
        <family val="2"/>
      </rPr>
      <t>r</t>
    </r>
  </si>
  <si>
    <t>R-236me</t>
  </si>
  <si>
    <r>
      <rPr>
        <sz val="11"/>
        <rFont val="Arial"/>
        <family val="2"/>
      </rPr>
      <t>9,810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</si>
  <si>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1,1,1,3,3,3-Hexafluoropropan</t>
    </r>
    <r>
      <rPr>
        <sz val="11"/>
        <rFont val="Arial"/>
        <family val="2"/>
      </rPr>
      <t>e</t>
    </r>
  </si>
  <si>
    <t>R-236fa</t>
  </si>
  <si>
    <r>
      <rPr>
        <sz val="11"/>
        <rFont val="Arial"/>
        <family val="2"/>
      </rPr>
      <t>1,370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</si>
  <si>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1,1,1,2,3,3-Hexafluoropropan</t>
    </r>
    <r>
      <rPr>
        <sz val="11"/>
        <rFont val="Arial"/>
        <family val="2"/>
      </rPr>
      <t>e</t>
    </r>
  </si>
  <si>
    <t>R-236ea</t>
  </si>
  <si>
    <r>
      <rPr>
        <sz val="11"/>
        <rFont val="Arial"/>
        <family val="2"/>
      </rPr>
      <t>1,340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</si>
  <si>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1,1,1,2,2,3-Hexafluoropropan</t>
    </r>
    <r>
      <rPr>
        <sz val="11"/>
        <rFont val="Arial"/>
        <family val="2"/>
      </rPr>
      <t>e</t>
    </r>
  </si>
  <si>
    <t>R-236cb</t>
  </si>
  <si>
    <r>
      <rPr>
        <u/>
        <sz val="11"/>
        <rFont val="Arial"/>
        <family val="2"/>
      </rPr>
      <t>1-Chloro-1,1,3,3,3-pentafluoropropan</t>
    </r>
    <r>
      <rPr>
        <sz val="11"/>
        <rFont val="Arial"/>
        <family val="2"/>
      </rPr>
      <t>e</t>
    </r>
  </si>
  <si>
    <t>R-235fa</t>
  </si>
  <si>
    <r>
      <rPr>
        <u/>
        <sz val="11"/>
        <rFont val="Arial"/>
        <family val="2"/>
      </rPr>
      <t>2-Chloro-1,1,1,3,3-pentafluoropropan</t>
    </r>
    <r>
      <rPr>
        <sz val="11"/>
        <rFont val="Arial"/>
        <family val="2"/>
      </rPr>
      <t>e</t>
    </r>
  </si>
  <si>
    <t>R-235da</t>
  </si>
  <si>
    <r>
      <rPr>
        <u/>
        <sz val="11"/>
        <rFont val="Arial"/>
        <family val="2"/>
      </rPr>
      <t>1-Chloro-1,1,2,2,3-pentafluoropropan</t>
    </r>
    <r>
      <rPr>
        <sz val="11"/>
        <rFont val="Arial"/>
        <family val="2"/>
      </rPr>
      <t>e</t>
    </r>
  </si>
  <si>
    <t>R-235cc</t>
  </si>
  <si>
    <r>
      <rPr>
        <u/>
        <sz val="11"/>
        <rFont val="Arial"/>
        <family val="2"/>
      </rPr>
      <t>3-Chloro-1,1,1,2,3-pentafluoropropan</t>
    </r>
    <r>
      <rPr>
        <sz val="11"/>
        <rFont val="Arial"/>
        <family val="2"/>
      </rPr>
      <t>e</t>
    </r>
  </si>
  <si>
    <t>R-235cb</t>
  </si>
  <si>
    <r>
      <rPr>
        <u/>
        <sz val="11"/>
        <rFont val="Arial"/>
        <family val="2"/>
      </rPr>
      <t>1-Chloro-1,2,2,3,3-pentafluoropropan</t>
    </r>
    <r>
      <rPr>
        <sz val="11"/>
        <rFont val="Arial"/>
        <family val="2"/>
      </rPr>
      <t>e</t>
    </r>
  </si>
  <si>
    <t>R-235ca</t>
  </si>
  <si>
    <r>
      <rPr>
        <u/>
        <sz val="11"/>
        <rFont val="Arial"/>
        <family val="2"/>
      </rPr>
      <t>Chloropentafluoropropane</t>
    </r>
  </si>
  <si>
    <t>R-235</t>
  </si>
  <si>
    <r>
      <rPr>
        <u/>
        <sz val="11"/>
        <rFont val="Arial"/>
        <family val="2"/>
      </rPr>
      <t>1,1-Dichloro-1,3,3,3-tetrafluoropropan</t>
    </r>
    <r>
      <rPr>
        <sz val="11"/>
        <rFont val="Arial"/>
        <family val="2"/>
      </rPr>
      <t>e</t>
    </r>
  </si>
  <si>
    <t>R-234fb</t>
  </si>
  <si>
    <r>
      <rPr>
        <u/>
        <sz val="11"/>
        <rFont val="Arial"/>
        <family val="2"/>
      </rPr>
      <t>1,3-Dichloro-1,1,3,3-tetrafluoropropan</t>
    </r>
    <r>
      <rPr>
        <sz val="11"/>
        <rFont val="Arial"/>
        <family val="2"/>
      </rPr>
      <t>e</t>
    </r>
  </si>
  <si>
    <t>R-234fa</t>
  </si>
  <si>
    <r>
      <rPr>
        <u/>
        <sz val="11"/>
        <rFont val="Arial"/>
        <family val="2"/>
      </rPr>
      <t>2,3-Dichloro-1,1,1,3-tetrafluoropropan</t>
    </r>
    <r>
      <rPr>
        <sz val="11"/>
        <rFont val="Arial"/>
        <family val="2"/>
      </rPr>
      <t>e</t>
    </r>
  </si>
  <si>
    <t>R-234da</t>
  </si>
  <si>
    <r>
      <rPr>
        <u/>
        <sz val="11"/>
        <rFont val="Arial"/>
        <family val="2"/>
      </rPr>
      <t>1,1-Dichloro-1,2,2,3-tetrafluoropropan</t>
    </r>
    <r>
      <rPr>
        <sz val="11"/>
        <rFont val="Arial"/>
        <family val="2"/>
      </rPr>
      <t>e</t>
    </r>
  </si>
  <si>
    <t>R-234cd</t>
  </si>
  <si>
    <r>
      <rPr>
        <u/>
        <sz val="11"/>
        <rFont val="Arial"/>
        <family val="2"/>
      </rPr>
      <t>1,3-Dichloro-1,1,2,2-tetrafluoropropan</t>
    </r>
    <r>
      <rPr>
        <sz val="11"/>
        <rFont val="Arial"/>
        <family val="2"/>
      </rPr>
      <t>e</t>
    </r>
  </si>
  <si>
    <t>R-234cc</t>
  </si>
  <si>
    <r>
      <rPr>
        <u/>
        <sz val="11"/>
        <rFont val="Arial"/>
        <family val="2"/>
      </rPr>
      <t>1,1-Dichloro-2,2,3,3-tetrafluoropropan</t>
    </r>
    <r>
      <rPr>
        <sz val="11"/>
        <rFont val="Arial"/>
        <family val="2"/>
      </rPr>
      <t>e</t>
    </r>
  </si>
  <si>
    <t>R-234cb</t>
  </si>
  <si>
    <r>
      <rPr>
        <u/>
        <sz val="11"/>
        <rFont val="Arial"/>
        <family val="2"/>
      </rPr>
      <t>1,3-Dichloro-1,2,2,3-tetrafluoropropan</t>
    </r>
    <r>
      <rPr>
        <sz val="11"/>
        <rFont val="Arial"/>
        <family val="2"/>
      </rPr>
      <t>e</t>
    </r>
  </si>
  <si>
    <t>R-234ca</t>
  </si>
  <si>
    <r>
      <rPr>
        <u/>
        <sz val="11"/>
        <rFont val="Arial"/>
        <family val="2"/>
      </rPr>
      <t>1,2-Dichloro-1,1,2,3-tetrafluoropropan</t>
    </r>
    <r>
      <rPr>
        <sz val="11"/>
        <rFont val="Arial"/>
        <family val="2"/>
      </rPr>
      <t>e</t>
    </r>
  </si>
  <si>
    <t>R-234bc</t>
  </si>
  <si>
    <r>
      <rPr>
        <u/>
        <sz val="11"/>
        <rFont val="Arial"/>
        <family val="2"/>
      </rPr>
      <t>2,3-Dichloro-1,1,1,2-tetrafluoropropan</t>
    </r>
    <r>
      <rPr>
        <sz val="11"/>
        <rFont val="Arial"/>
        <family val="2"/>
      </rPr>
      <t>e</t>
    </r>
  </si>
  <si>
    <t>R-234bb</t>
  </si>
  <si>
    <r>
      <rPr>
        <u/>
        <sz val="11"/>
        <rFont val="Arial"/>
        <family val="2"/>
      </rPr>
      <t>1,2-Dichloro-1,2,3,3-tetrafluoropropan</t>
    </r>
    <r>
      <rPr>
        <sz val="11"/>
        <rFont val="Arial"/>
        <family val="2"/>
      </rPr>
      <t>e</t>
    </r>
  </si>
  <si>
    <t>R-234ba</t>
  </si>
  <si>
    <r>
      <rPr>
        <u/>
        <sz val="11"/>
        <rFont val="Arial"/>
        <family val="2"/>
      </rPr>
      <t>2,2-Dichloro-1,1,1,3-tetrafluoropropan</t>
    </r>
    <r>
      <rPr>
        <sz val="11"/>
        <rFont val="Arial"/>
        <family val="2"/>
      </rPr>
      <t>e</t>
    </r>
  </si>
  <si>
    <t>R-234ab</t>
  </si>
  <si>
    <r>
      <rPr>
        <u/>
        <sz val="11"/>
        <rFont val="Arial"/>
        <family val="2"/>
      </rPr>
      <t>2,2-Dichloro-1,1,3,3-tetrafluoropropan</t>
    </r>
    <r>
      <rPr>
        <sz val="11"/>
        <rFont val="Arial"/>
        <family val="2"/>
      </rPr>
      <t>e</t>
    </r>
  </si>
  <si>
    <t>R-234aa</t>
  </si>
  <si>
    <r>
      <rPr>
        <u/>
        <sz val="11"/>
        <rFont val="Arial"/>
        <family val="2"/>
      </rPr>
      <t>Dichlorotetrafluoropropan</t>
    </r>
    <r>
      <rPr>
        <sz val="11"/>
        <rFont val="Arial"/>
        <family val="2"/>
      </rPr>
      <t>e</t>
    </r>
  </si>
  <si>
    <t>R-234</t>
  </si>
  <si>
    <r>
      <rPr>
        <u/>
        <sz val="11"/>
        <rFont val="Arial"/>
        <family val="2"/>
      </rPr>
      <t>1,1,1-Trichloro-2,2,3-trifluoropropan</t>
    </r>
    <r>
      <rPr>
        <sz val="11"/>
        <rFont val="Arial"/>
        <family val="2"/>
      </rPr>
      <t>e</t>
    </r>
  </si>
  <si>
    <t>R-233cc</t>
  </si>
  <si>
    <r>
      <rPr>
        <u/>
        <sz val="11"/>
        <rFont val="Arial"/>
        <family val="2"/>
      </rPr>
      <t>1,1,3-Trichloro-1,2,2-trifluoropropan</t>
    </r>
    <r>
      <rPr>
        <sz val="11"/>
        <rFont val="Arial"/>
        <family val="2"/>
      </rPr>
      <t>e</t>
    </r>
  </si>
  <si>
    <t>R-233cb</t>
  </si>
  <si>
    <r>
      <rPr>
        <u/>
        <sz val="11"/>
        <rFont val="Arial"/>
        <family val="2"/>
      </rPr>
      <t>1,1,3-Trichloro-2,2,3-trifluoropropan</t>
    </r>
    <r>
      <rPr>
        <sz val="11"/>
        <rFont val="Arial"/>
        <family val="2"/>
      </rPr>
      <t>e</t>
    </r>
  </si>
  <si>
    <t>R-233ca</t>
  </si>
  <si>
    <r>
      <rPr>
        <u/>
        <sz val="11"/>
        <rFont val="Arial"/>
        <family val="2"/>
      </rPr>
      <t>Trichlorotrifluoropropane</t>
    </r>
  </si>
  <si>
    <t>R-233</t>
  </si>
  <si>
    <r>
      <rPr>
        <u/>
        <sz val="11"/>
        <rFont val="Arial"/>
        <family val="2"/>
      </rPr>
      <t>1,1,1,3-Tetrachloro-2,2-difluoropropan</t>
    </r>
    <r>
      <rPr>
        <sz val="11"/>
        <rFont val="Arial"/>
        <family val="2"/>
      </rPr>
      <t>e</t>
    </r>
  </si>
  <si>
    <t>R-232cb</t>
  </si>
  <si>
    <r>
      <rPr>
        <u/>
        <sz val="11"/>
        <rFont val="Arial"/>
        <family val="2"/>
      </rPr>
      <t>1,1,3,3-Tetrachloro-2,2-difluoropropan</t>
    </r>
    <r>
      <rPr>
        <sz val="11"/>
        <rFont val="Arial"/>
        <family val="2"/>
      </rPr>
      <t>e</t>
    </r>
  </si>
  <si>
    <t>R-232ca</t>
  </si>
  <si>
    <r>
      <rPr>
        <u/>
        <sz val="11"/>
        <rFont val="Arial"/>
        <family val="2"/>
      </rPr>
      <t>Tetrachlorodifluoropropan</t>
    </r>
    <r>
      <rPr>
        <sz val="11"/>
        <rFont val="Arial"/>
        <family val="2"/>
      </rPr>
      <t>e</t>
    </r>
  </si>
  <si>
    <t>R-232</t>
  </si>
  <si>
    <r>
      <rPr>
        <u/>
        <sz val="11"/>
        <rFont val="Arial"/>
        <family val="2"/>
      </rPr>
      <t>Pentachlorofluoropropan</t>
    </r>
    <r>
      <rPr>
        <sz val="11"/>
        <rFont val="Arial"/>
        <family val="2"/>
      </rPr>
      <t>e</t>
    </r>
  </si>
  <si>
    <t>R-231</t>
  </si>
  <si>
    <r>
      <rPr>
        <sz val="11"/>
        <rFont val="Arial"/>
        <family val="2"/>
      </rPr>
      <t>1,540</t>
    </r>
    <r>
      <rPr>
        <vertAlign val="superscript"/>
        <sz val="11"/>
        <rFont val="Arial"/>
        <family val="2"/>
      </rPr>
      <t>[2]</t>
    </r>
  </si>
  <si>
    <r>
      <rPr>
        <u/>
        <sz val="11"/>
        <rFont val="Arial"/>
        <family val="2"/>
      </rPr>
      <t>Trifluoromethyl 1,2,2,2-tetrafluoroethyl ethe</t>
    </r>
    <r>
      <rPr>
        <sz val="11"/>
        <rFont val="Arial"/>
        <family val="2"/>
      </rPr>
      <t>r</t>
    </r>
  </si>
  <si>
    <t>R-227me</t>
  </si>
  <si>
    <r>
      <rPr>
        <sz val="11"/>
        <rFont val="Arial"/>
        <family val="2"/>
      </rPr>
      <t>3,220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</si>
  <si>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1,1,1,2,3,3,3-Heptafluoropropan</t>
    </r>
    <r>
      <rPr>
        <sz val="11"/>
        <rFont val="Arial"/>
        <family val="2"/>
      </rPr>
      <t>e</t>
    </r>
  </si>
  <si>
    <t>R-227ea</t>
  </si>
  <si>
    <r>
      <rPr>
        <u/>
        <sz val="11"/>
        <rFont val="Arial"/>
        <family val="2"/>
      </rPr>
      <t>Trifluoromethyl 1,1,2,2-tetrafluoroethyl ethe</t>
    </r>
    <r>
      <rPr>
        <sz val="11"/>
        <rFont val="Arial"/>
        <family val="2"/>
      </rPr>
      <t>r</t>
    </r>
  </si>
  <si>
    <t>R-227ca2</t>
  </si>
  <si>
    <r>
      <rPr>
        <u/>
        <sz val="11"/>
        <rFont val="Arial"/>
        <family val="2"/>
      </rPr>
      <t>1,1,2,2,3,3,3-Heptafluoropropan</t>
    </r>
    <r>
      <rPr>
        <sz val="11"/>
        <rFont val="Arial"/>
        <family val="2"/>
      </rPr>
      <t>e</t>
    </r>
  </si>
  <si>
    <t>R-227ca</t>
  </si>
  <si>
    <r>
      <rPr>
        <u/>
        <sz val="11"/>
        <rFont val="Arial"/>
        <family val="2"/>
      </rPr>
      <t>1-Chloro-1,1,2,3,3,3-hexafluoropropan</t>
    </r>
    <r>
      <rPr>
        <sz val="11"/>
        <rFont val="Arial"/>
        <family val="2"/>
      </rPr>
      <t>e</t>
    </r>
  </si>
  <si>
    <t>R-226ea</t>
  </si>
  <si>
    <r>
      <rPr>
        <u/>
        <sz val="11"/>
        <rFont val="Arial"/>
        <family val="2"/>
      </rPr>
      <t>2-Chloro-1,1,1,3,3,3-hexafluoropropan</t>
    </r>
    <r>
      <rPr>
        <sz val="11"/>
        <rFont val="Arial"/>
        <family val="2"/>
      </rPr>
      <t>e</t>
    </r>
  </si>
  <si>
    <t>R-226da</t>
  </si>
  <si>
    <r>
      <rPr>
        <u/>
        <sz val="11"/>
        <rFont val="Arial"/>
        <family val="2"/>
      </rPr>
      <t>1-Chloro-1,1,2,2,3,3-hexafluoropropan</t>
    </r>
    <r>
      <rPr>
        <sz val="11"/>
        <rFont val="Arial"/>
        <family val="2"/>
      </rPr>
      <t>e</t>
    </r>
  </si>
  <si>
    <t>R-226cb</t>
  </si>
  <si>
    <r>
      <rPr>
        <u/>
        <sz val="11"/>
        <rFont val="Arial"/>
        <family val="2"/>
      </rPr>
      <t>3-Chloro-1,1,1,2,2,3-hexafluoropropan</t>
    </r>
    <r>
      <rPr>
        <sz val="11"/>
        <rFont val="Arial"/>
        <family val="2"/>
      </rPr>
      <t>e</t>
    </r>
  </si>
  <si>
    <t>R-226ca</t>
  </si>
  <si>
    <r>
      <rPr>
        <u/>
        <sz val="11"/>
        <rFont val="Arial"/>
        <family val="2"/>
      </rPr>
      <t>2-Chloro-1,1,1,2,3,3-hexafluoropropan</t>
    </r>
    <r>
      <rPr>
        <sz val="11"/>
        <rFont val="Arial"/>
        <family val="2"/>
      </rPr>
      <t>e</t>
    </r>
  </si>
  <si>
    <t>R-226ba</t>
  </si>
  <si>
    <r>
      <rPr>
        <u/>
        <sz val="11"/>
        <rFont val="Arial"/>
        <family val="2"/>
      </rPr>
      <t>Chlorohexafluoropropan</t>
    </r>
    <r>
      <rPr>
        <sz val="11"/>
        <rFont val="Arial"/>
        <family val="2"/>
      </rPr>
      <t>e</t>
    </r>
  </si>
  <si>
    <t>R-226</t>
  </si>
  <si>
    <r>
      <rPr>
        <u/>
        <sz val="11"/>
        <rFont val="Arial"/>
        <family val="2"/>
      </rPr>
      <t>1,1-Dichloro-1,2,3,3,3-pentafluoropropan</t>
    </r>
    <r>
      <rPr>
        <sz val="11"/>
        <rFont val="Arial"/>
        <family val="2"/>
      </rPr>
      <t>e</t>
    </r>
  </si>
  <si>
    <t>R-225eb</t>
  </si>
  <si>
    <r>
      <rPr>
        <u/>
        <sz val="11"/>
        <rFont val="Arial"/>
        <family val="2"/>
      </rPr>
      <t>1,3-Dichloro-1,1,2,3,3-pentafluoropropan</t>
    </r>
    <r>
      <rPr>
        <sz val="11"/>
        <rFont val="Arial"/>
        <family val="2"/>
      </rPr>
      <t>e</t>
    </r>
  </si>
  <si>
    <t>R-225ea</t>
  </si>
  <si>
    <r>
      <rPr>
        <u/>
        <sz val="11"/>
        <rFont val="Arial"/>
        <family val="2"/>
      </rPr>
      <t>1,2-Dichloro-1,1,3,3,3-pentafluoropropan</t>
    </r>
    <r>
      <rPr>
        <sz val="11"/>
        <rFont val="Arial"/>
        <family val="2"/>
      </rPr>
      <t>e</t>
    </r>
  </si>
  <si>
    <t>R-225da</t>
  </si>
  <si>
    <r>
      <rPr>
        <u/>
        <sz val="11"/>
        <rFont val="Arial"/>
        <family val="2"/>
      </rPr>
      <t>1,1-Dichloro-1,2,2,3,3-pentafluoropropan</t>
    </r>
    <r>
      <rPr>
        <sz val="11"/>
        <rFont val="Arial"/>
        <family val="2"/>
      </rPr>
      <t>e</t>
    </r>
  </si>
  <si>
    <t>R-225cc</t>
  </si>
  <si>
    <r>
      <rPr>
        <vertAlign val="subscript"/>
        <sz val="11"/>
        <rFont val="Arial"/>
        <family val="2"/>
      </rPr>
      <t>595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</si>
  <si>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1,3-Dichloro-1,1,2,2,3-pentafluoropropan</t>
    </r>
    <r>
      <rPr>
        <sz val="11"/>
        <rFont val="Arial"/>
        <family val="2"/>
      </rPr>
      <t>e</t>
    </r>
  </si>
  <si>
    <t>R-225cb</t>
  </si>
  <si>
    <r>
      <rPr>
        <vertAlign val="subscript"/>
        <sz val="11"/>
        <rFont val="Arial"/>
        <family val="2"/>
      </rPr>
      <t>122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</si>
  <si>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3,3-Dichloro-1,1,1,2,2-pentafluoropropan</t>
    </r>
    <r>
      <rPr>
        <sz val="11"/>
        <rFont val="Arial"/>
        <family val="2"/>
      </rPr>
      <t>e</t>
    </r>
  </si>
  <si>
    <t>R-225ca</t>
  </si>
  <si>
    <r>
      <rPr>
        <u/>
        <sz val="11"/>
        <rFont val="Arial"/>
        <family val="2"/>
      </rPr>
      <t>1,2-Dichloro-1,1,2,3,3-pentafluoropropan</t>
    </r>
    <r>
      <rPr>
        <sz val="11"/>
        <rFont val="Arial"/>
        <family val="2"/>
      </rPr>
      <t>e</t>
    </r>
  </si>
  <si>
    <t>R-225bb</t>
  </si>
  <si>
    <r>
      <rPr>
        <u/>
        <sz val="11"/>
        <rFont val="Arial"/>
        <family val="2"/>
      </rPr>
      <t>2,3-Dichloro-1,1,1,2,3-pentafluoropropan</t>
    </r>
    <r>
      <rPr>
        <sz val="11"/>
        <rFont val="Arial"/>
        <family val="2"/>
      </rPr>
      <t>e</t>
    </r>
  </si>
  <si>
    <t>R-225ba</t>
  </si>
  <si>
    <r>
      <rPr>
        <u/>
        <sz val="11"/>
        <rFont val="Arial"/>
        <family val="2"/>
      </rPr>
      <t>2,2-Dichloro-1,1,1,3,3-pentafluoropropan</t>
    </r>
    <r>
      <rPr>
        <sz val="11"/>
        <rFont val="Arial"/>
        <family val="2"/>
      </rPr>
      <t>e</t>
    </r>
  </si>
  <si>
    <t>R-225aa</t>
  </si>
  <si>
    <r>
      <rPr>
        <u/>
        <sz val="11"/>
        <rFont val="Arial"/>
        <family val="2"/>
      </rPr>
      <t>Dichloropentafluoropropan</t>
    </r>
    <r>
      <rPr>
        <sz val="11"/>
        <rFont val="Arial"/>
        <family val="2"/>
      </rPr>
      <t>e</t>
    </r>
  </si>
  <si>
    <t>R-225</t>
  </si>
  <si>
    <r>
      <rPr>
        <u/>
        <sz val="11"/>
        <rFont val="Arial"/>
        <family val="2"/>
      </rPr>
      <t>1,1,1-Trichloro-2,2,3,3-tetrafluoropropan</t>
    </r>
    <r>
      <rPr>
        <sz val="11"/>
        <rFont val="Arial"/>
        <family val="2"/>
      </rPr>
      <t>e</t>
    </r>
  </si>
  <si>
    <t>R-224cc</t>
  </si>
  <si>
    <r>
      <rPr>
        <u/>
        <sz val="11"/>
        <rFont val="Arial"/>
        <family val="2"/>
      </rPr>
      <t>1,1,3-Trichloro-1,2,2,3-tetrafluoropropan</t>
    </r>
    <r>
      <rPr>
        <sz val="11"/>
        <rFont val="Arial"/>
        <family val="2"/>
      </rPr>
      <t>e</t>
    </r>
  </si>
  <si>
    <t>R-224cb</t>
  </si>
  <si>
    <r>
      <rPr>
        <u/>
        <sz val="11"/>
        <rFont val="Arial"/>
        <family val="2"/>
      </rPr>
      <t>1,3,3-Trichloro-1,1,2,2-tetrafluoropropan</t>
    </r>
    <r>
      <rPr>
        <sz val="11"/>
        <rFont val="Arial"/>
        <family val="2"/>
      </rPr>
      <t>e</t>
    </r>
  </si>
  <si>
    <t>R-224ca</t>
  </si>
  <si>
    <r>
      <rPr>
        <u/>
        <sz val="11"/>
        <rFont val="Arial"/>
        <family val="2"/>
      </rPr>
      <t>Trichlorotetrafluoropropan</t>
    </r>
    <r>
      <rPr>
        <sz val="11"/>
        <rFont val="Arial"/>
        <family val="2"/>
      </rPr>
      <t>e</t>
    </r>
  </si>
  <si>
    <t>R-224</t>
  </si>
  <si>
    <r>
      <rPr>
        <u/>
        <sz val="11"/>
        <rFont val="Arial"/>
        <family val="2"/>
      </rPr>
      <t>1,1,1,3-Tetrachloro-2,2,3-trifluoropropan</t>
    </r>
    <r>
      <rPr>
        <sz val="11"/>
        <rFont val="Arial"/>
        <family val="2"/>
      </rPr>
      <t>e</t>
    </r>
  </si>
  <si>
    <t>R-223cb</t>
  </si>
  <si>
    <r>
      <rPr>
        <u/>
        <sz val="11"/>
        <rFont val="Arial"/>
        <family val="2"/>
      </rPr>
      <t>1,1,3,3-Tetrachloro-1,2,2-trifluoropropan</t>
    </r>
    <r>
      <rPr>
        <sz val="11"/>
        <rFont val="Arial"/>
        <family val="2"/>
      </rPr>
      <t>e</t>
    </r>
  </si>
  <si>
    <t>R-223ca</t>
  </si>
  <si>
    <r>
      <rPr>
        <u/>
        <sz val="11"/>
        <rFont val="Arial"/>
        <family val="2"/>
      </rPr>
      <t>Tetrachlorotrifluoropropan</t>
    </r>
    <r>
      <rPr>
        <sz val="11"/>
        <rFont val="Arial"/>
        <family val="2"/>
      </rPr>
      <t>e</t>
    </r>
  </si>
  <si>
    <t>R-223</t>
  </si>
  <si>
    <r>
      <rPr>
        <u/>
        <sz val="11"/>
        <rFont val="Arial"/>
        <family val="2"/>
      </rPr>
      <t>1,1,1,3,3-Pentachloro-2,2-difluoropropan</t>
    </r>
    <r>
      <rPr>
        <sz val="11"/>
        <rFont val="Arial"/>
        <family val="2"/>
      </rPr>
      <t>e</t>
    </r>
  </si>
  <si>
    <t>R-222c</t>
  </si>
  <si>
    <r>
      <rPr>
        <u/>
        <sz val="11"/>
        <rFont val="Arial"/>
        <family val="2"/>
      </rPr>
      <t>Pentachlorodifluoropropan</t>
    </r>
    <r>
      <rPr>
        <sz val="11"/>
        <rFont val="Arial"/>
        <family val="2"/>
      </rPr>
      <t>e</t>
    </r>
  </si>
  <si>
    <t>R-222</t>
  </si>
  <si>
    <r>
      <rPr>
        <u/>
        <sz val="11"/>
        <rFont val="Arial"/>
        <family val="2"/>
      </rPr>
      <t>1,1,1,2,2,3-Hexachloro-3-fluoropropan</t>
    </r>
    <r>
      <rPr>
        <sz val="11"/>
        <rFont val="Arial"/>
        <family val="2"/>
      </rPr>
      <t>e</t>
    </r>
  </si>
  <si>
    <t>R-221</t>
  </si>
  <si>
    <r>
      <rPr>
        <sz val="11"/>
        <rFont val="Arial"/>
        <family val="2"/>
      </rPr>
      <t>8,830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</si>
  <si>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Octafluoropropane</t>
    </r>
  </si>
  <si>
    <t>R-218</t>
  </si>
  <si>
    <r>
      <rPr>
        <u/>
        <sz val="11"/>
        <rFont val="Arial"/>
        <family val="2"/>
      </rPr>
      <t>2-Chloro-1,1,1,2,3,3,3-heptafluoropropan</t>
    </r>
    <r>
      <rPr>
        <sz val="11"/>
        <rFont val="Arial"/>
        <family val="2"/>
      </rPr>
      <t>e</t>
    </r>
  </si>
  <si>
    <t>R-217ba</t>
  </si>
  <si>
    <r>
      <rPr>
        <u/>
        <sz val="11"/>
        <rFont val="Arial"/>
        <family val="2"/>
      </rPr>
      <t>1-Chloro-1,1,2,2,3,3,3-heptafluoropropan</t>
    </r>
    <r>
      <rPr>
        <sz val="11"/>
        <rFont val="Arial"/>
        <family val="2"/>
      </rPr>
      <t>e</t>
    </r>
  </si>
  <si>
    <t>R-217</t>
  </si>
  <si>
    <r>
      <rPr>
        <u/>
        <sz val="11"/>
        <rFont val="Arial"/>
        <family val="2"/>
      </rPr>
      <t>1,3-Dichloro-1,1,2,2,3,3-hexafluoropropan</t>
    </r>
    <r>
      <rPr>
        <sz val="11"/>
        <rFont val="Arial"/>
        <family val="2"/>
      </rPr>
      <t>e</t>
    </r>
  </si>
  <si>
    <t>R-216ca</t>
  </si>
  <si>
    <r>
      <rPr>
        <u/>
        <sz val="11"/>
        <rFont val="Arial"/>
        <family val="2"/>
      </rPr>
      <t>1,2-Dichloro-1,1,2,3,3,3-hexafluoropropan</t>
    </r>
    <r>
      <rPr>
        <sz val="11"/>
        <rFont val="Arial"/>
        <family val="2"/>
      </rPr>
      <t>e</t>
    </r>
  </si>
  <si>
    <t>R-216</t>
  </si>
  <si>
    <r>
      <rPr>
        <u/>
        <sz val="11"/>
        <rFont val="Arial"/>
        <family val="2"/>
      </rPr>
      <t>1,1,1-Trichloro-2,2,3,3,3-pentafluoropropan</t>
    </r>
    <r>
      <rPr>
        <sz val="11"/>
        <rFont val="Arial"/>
        <family val="2"/>
      </rPr>
      <t>e</t>
    </r>
  </si>
  <si>
    <t>R-215</t>
  </si>
  <si>
    <r>
      <rPr>
        <u/>
        <sz val="11"/>
        <rFont val="Arial"/>
        <family val="2"/>
      </rPr>
      <t>1,2,2,3-Tetrachloro-1,1,3,3-tetrafluoropropan</t>
    </r>
    <r>
      <rPr>
        <sz val="11"/>
        <rFont val="Arial"/>
        <family val="2"/>
      </rPr>
      <t>e</t>
    </r>
  </si>
  <si>
    <t>R-214</t>
  </si>
  <si>
    <r>
      <rPr>
        <u/>
        <sz val="11"/>
        <rFont val="Arial"/>
        <family val="2"/>
      </rPr>
      <t>1,1,1,3,3-Pentachloro-2,2,3-trifluoropropan</t>
    </r>
    <r>
      <rPr>
        <sz val="11"/>
        <rFont val="Arial"/>
        <family val="2"/>
      </rPr>
      <t>e</t>
    </r>
  </si>
  <si>
    <t>R-213</t>
  </si>
  <si>
    <r>
      <rPr>
        <u/>
        <sz val="11"/>
        <rFont val="Arial"/>
        <family val="2"/>
      </rPr>
      <t>Hexachlorodifluoropropan</t>
    </r>
    <r>
      <rPr>
        <sz val="11"/>
        <rFont val="Arial"/>
        <family val="2"/>
      </rPr>
      <t>e</t>
    </r>
  </si>
  <si>
    <t>R-212</t>
  </si>
  <si>
    <r>
      <rPr>
        <u/>
        <sz val="11"/>
        <rFont val="Arial"/>
        <family val="2"/>
      </rPr>
      <t>1,1,1,2,2,3,3-Heptachloro-3-fluoropropan</t>
    </r>
    <r>
      <rPr>
        <sz val="11"/>
        <rFont val="Arial"/>
        <family val="2"/>
      </rPr>
      <t>e</t>
    </r>
  </si>
  <si>
    <t>R-211</t>
  </si>
  <si>
    <r>
      <rPr>
        <u/>
        <sz val="11"/>
        <rFont val="Arial"/>
        <family val="2"/>
      </rPr>
      <t>Dimethyl ethe</t>
    </r>
    <r>
      <rPr>
        <sz val="11"/>
        <rFont val="Arial"/>
        <family val="2"/>
      </rPr>
      <t>r</t>
    </r>
  </si>
  <si>
    <t>R-E170</t>
  </si>
  <si>
    <r>
      <rPr>
        <vertAlign val="subscript"/>
        <sz val="11"/>
        <rFont val="Arial"/>
        <family val="2"/>
      </rPr>
      <t>12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</si>
  <si>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Fluoroethane</t>
    </r>
  </si>
  <si>
    <t>R-161</t>
  </si>
  <si>
    <r>
      <rPr>
        <u/>
        <sz val="11"/>
        <rFont val="Arial"/>
        <family val="2"/>
      </rPr>
      <t>Chloroethane</t>
    </r>
    <r>
      <rPr>
        <sz val="11"/>
        <rFont val="Arial"/>
        <family val="2"/>
      </rPr>
      <t xml:space="preserve"> (ethyl chloride)</t>
    </r>
  </si>
  <si>
    <t>R-160</t>
  </si>
  <si>
    <t>HCC</t>
  </si>
  <si>
    <r>
      <rPr>
        <vertAlign val="subscript"/>
        <sz val="11"/>
        <rFont val="Arial"/>
        <family val="2"/>
      </rPr>
      <t>124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</si>
  <si>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1,1-Difluoroethane</t>
    </r>
  </si>
  <si>
    <t>R-152a</t>
  </si>
  <si>
    <r>
      <rPr>
        <vertAlign val="subscript"/>
        <sz val="11"/>
        <rFont val="Arial"/>
        <family val="2"/>
      </rPr>
      <t>53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</si>
  <si>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1,2-Difluoroethane</t>
    </r>
  </si>
  <si>
    <t>R-152</t>
  </si>
  <si>
    <r>
      <rPr>
        <u/>
        <sz val="11"/>
        <rFont val="Arial"/>
        <family val="2"/>
      </rPr>
      <t>1-Chloro-1-fluoroethan</t>
    </r>
    <r>
      <rPr>
        <sz val="11"/>
        <rFont val="Arial"/>
        <family val="2"/>
      </rPr>
      <t>e</t>
    </r>
  </si>
  <si>
    <t>R-151a</t>
  </si>
  <si>
    <r>
      <rPr>
        <u/>
        <sz val="11"/>
        <rFont val="Arial"/>
        <family val="2"/>
      </rPr>
      <t>Chlorofluoroethane</t>
    </r>
  </si>
  <si>
    <t>R-151</t>
  </si>
  <si>
    <r>
      <rPr>
        <u/>
        <sz val="11"/>
        <rFont val="Arial"/>
        <family val="2"/>
      </rPr>
      <t>1,1-Dichloroethane</t>
    </r>
  </si>
  <si>
    <t>R-150a</t>
  </si>
  <si>
    <r>
      <rPr>
        <u/>
        <sz val="11"/>
        <rFont val="Arial"/>
        <family val="2"/>
      </rPr>
      <t>1,2-Dichloroethane</t>
    </r>
  </si>
  <si>
    <t>R-150</t>
  </si>
  <si>
    <r>
      <rPr>
        <vertAlign val="subscript"/>
        <sz val="11"/>
        <rFont val="Arial"/>
        <family val="2"/>
      </rPr>
      <t>756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</si>
  <si>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2,2,2-Trifluoroethyl methyl ethe</t>
    </r>
    <r>
      <rPr>
        <sz val="11"/>
        <rFont val="Arial"/>
        <family val="2"/>
      </rPr>
      <t>r</t>
    </r>
  </si>
  <si>
    <t>R-E143a</t>
  </si>
  <si>
    <r>
      <rPr>
        <u/>
        <sz val="11"/>
        <rFont val="Arial"/>
        <family val="2"/>
      </rPr>
      <t>Methyl trifluoromethyl ethe</t>
    </r>
    <r>
      <rPr>
        <sz val="11"/>
        <rFont val="Arial"/>
        <family val="2"/>
      </rPr>
      <t>r</t>
    </r>
  </si>
  <si>
    <t>R-143m</t>
  </si>
  <si>
    <r>
      <rPr>
        <sz val="11"/>
        <rFont val="Arial"/>
        <family val="2"/>
      </rPr>
      <t>1,00
A2L</t>
    </r>
  </si>
  <si>
    <r>
      <rPr>
        <sz val="11"/>
        <rFont val="Arial"/>
        <family val="2"/>
      </rPr>
      <t>4,470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</si>
  <si>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1,1,1-Trifluoroethane</t>
    </r>
  </si>
  <si>
    <t>R-143a</t>
  </si>
  <si>
    <r>
      <rPr>
        <vertAlign val="subscript"/>
        <sz val="11"/>
        <rFont val="Arial"/>
        <family val="2"/>
      </rPr>
      <t>353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</si>
  <si>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1,1,2-Trifluoroethane</t>
    </r>
  </si>
  <si>
    <t>R-143</t>
  </si>
  <si>
    <r>
      <rPr>
        <sz val="11"/>
        <rFont val="Arial"/>
        <family val="2"/>
      </rPr>
      <t>2,310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</si>
  <si>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1-Chloro-1,1-difluoroethan</t>
    </r>
    <r>
      <rPr>
        <sz val="11"/>
        <rFont val="Arial"/>
        <family val="2"/>
      </rPr>
      <t>e</t>
    </r>
  </si>
  <si>
    <t>R-142b</t>
  </si>
  <si>
    <r>
      <rPr>
        <sz val="11"/>
        <rFont val="Arial"/>
        <family val="2"/>
      </rPr>
      <t>2,310?</t>
    </r>
    <r>
      <rPr>
        <vertAlign val="superscript"/>
        <sz val="11"/>
        <rFont val="Arial"/>
        <family val="2"/>
      </rPr>
      <t>[c]</t>
    </r>
  </si>
  <si>
    <r>
      <rPr>
        <u/>
        <sz val="11"/>
        <rFont val="Arial"/>
        <family val="2"/>
      </rPr>
      <t>1-Chloro-1,2-difluoroethan</t>
    </r>
    <r>
      <rPr>
        <sz val="11"/>
        <rFont val="Arial"/>
        <family val="2"/>
      </rPr>
      <t>e</t>
    </r>
  </si>
  <si>
    <t>R-142a</t>
  </si>
  <si>
    <r>
      <rPr>
        <u/>
        <sz val="11"/>
        <rFont val="Arial"/>
        <family val="2"/>
      </rPr>
      <t>Chlorodifluoroethane</t>
    </r>
  </si>
  <si>
    <t>R-142</t>
  </si>
  <si>
    <r>
      <rPr>
        <vertAlign val="subscript"/>
        <sz val="11"/>
        <rFont val="Arial"/>
        <family val="2"/>
      </rPr>
      <t>725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</si>
  <si>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1,1-Dichloro-1-fluoroethan</t>
    </r>
    <r>
      <rPr>
        <sz val="11"/>
        <rFont val="Arial"/>
        <family val="2"/>
      </rPr>
      <t>e</t>
    </r>
  </si>
  <si>
    <t>R-141b</t>
  </si>
  <si>
    <r>
      <rPr>
        <sz val="11"/>
        <rFont val="Arial"/>
        <family val="2"/>
      </rPr>
      <t>725?</t>
    </r>
    <r>
      <rPr>
        <vertAlign val="superscript"/>
        <sz val="11"/>
        <rFont val="Arial"/>
        <family val="2"/>
      </rPr>
      <t>[c]</t>
    </r>
  </si>
  <si>
    <r>
      <rPr>
        <u/>
        <sz val="11"/>
        <rFont val="Arial"/>
        <family val="2"/>
      </rPr>
      <t>1,1-Dichloro-2-fluoroethan</t>
    </r>
    <r>
      <rPr>
        <sz val="11"/>
        <rFont val="Arial"/>
        <family val="2"/>
      </rPr>
      <t>e</t>
    </r>
  </si>
  <si>
    <t>R-141a</t>
  </si>
  <si>
    <r>
      <rPr>
        <u/>
        <sz val="11"/>
        <rFont val="Arial"/>
        <family val="2"/>
      </rPr>
      <t>1,2-Dibromo-1-fluoroethan</t>
    </r>
    <r>
      <rPr>
        <sz val="11"/>
        <rFont val="Arial"/>
        <family val="2"/>
      </rPr>
      <t>e</t>
    </r>
  </si>
  <si>
    <t>R-141B2</t>
  </si>
  <si>
    <t>H</t>
  </si>
  <si>
    <r>
      <rPr>
        <u/>
        <sz val="11"/>
        <rFont val="Arial"/>
        <family val="2"/>
      </rPr>
      <t>1,2-Dichloro-1-fluoroethan</t>
    </r>
    <r>
      <rPr>
        <sz val="11"/>
        <rFont val="Arial"/>
        <family val="2"/>
      </rPr>
      <t>e</t>
    </r>
  </si>
  <si>
    <t>R-141</t>
  </si>
  <si>
    <r>
      <rPr>
        <vertAlign val="subscript"/>
        <sz val="11"/>
        <rFont val="Arial"/>
        <family val="2"/>
      </rPr>
      <t>146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</si>
  <si>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1,1,1-Trichloroethane (Methyl chloroform</t>
    </r>
    <r>
      <rPr>
        <sz val="11"/>
        <rFont val="Arial"/>
        <family val="2"/>
      </rPr>
      <t>)</t>
    </r>
  </si>
  <si>
    <t>R-140a</t>
  </si>
  <si>
    <r>
      <rPr>
        <u/>
        <sz val="11"/>
        <rFont val="Arial"/>
        <family val="2"/>
      </rPr>
      <t>1,1,2-Trichloroethane</t>
    </r>
  </si>
  <si>
    <t>R-140</t>
  </si>
  <si>
    <r>
      <rPr>
        <sz val="11"/>
        <rFont val="Arial"/>
        <family val="2"/>
      </rPr>
      <t>6,320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</si>
  <si>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Bis(difluoromethyl)ethe</t>
    </r>
    <r>
      <rPr>
        <sz val="11"/>
        <rFont val="Arial"/>
        <family val="2"/>
      </rPr>
      <t>r</t>
    </r>
  </si>
  <si>
    <t>R-E134</t>
  </si>
  <si>
    <r>
      <rPr>
        <sz val="11"/>
        <rFont val="Arial"/>
        <family val="2"/>
      </rPr>
      <t>1,100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</si>
  <si>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1,1,2,2-Tetrafluoroethane</t>
    </r>
  </si>
  <si>
    <t>R-134</t>
  </si>
  <si>
    <r>
      <rPr>
        <u/>
        <sz val="11"/>
        <rFont val="Arial"/>
        <family val="2"/>
      </rPr>
      <t>1-Chloro-1,1,2-Trifluoroethane</t>
    </r>
  </si>
  <si>
    <t>R-133b</t>
  </si>
  <si>
    <r>
      <rPr>
        <u/>
        <sz val="11"/>
        <rFont val="Arial"/>
        <family val="2"/>
      </rPr>
      <t>1-Chloro-2,2,2-Trifluoroethane</t>
    </r>
  </si>
  <si>
    <t>R-133a</t>
  </si>
  <si>
    <r>
      <rPr>
        <u/>
        <sz val="11"/>
        <rFont val="Arial"/>
        <family val="2"/>
      </rPr>
      <t>1-Chloro-1,2,2-Trifluoroethane</t>
    </r>
  </si>
  <si>
    <t>R-133</t>
  </si>
  <si>
    <r>
      <rPr>
        <u/>
        <sz val="11"/>
        <rFont val="Arial"/>
        <family val="2"/>
      </rPr>
      <t>1,2-Dibromo-1,1-difluoroethan</t>
    </r>
    <r>
      <rPr>
        <sz val="11"/>
        <rFont val="Arial"/>
        <family val="2"/>
      </rPr>
      <t>e</t>
    </r>
  </si>
  <si>
    <t>R-132bB2</t>
  </si>
  <si>
    <r>
      <rPr>
        <u/>
        <sz val="11"/>
        <rFont val="Arial"/>
        <family val="2"/>
      </rPr>
      <t>1,1-Dichloro-1,2-difluoroethan</t>
    </r>
    <r>
      <rPr>
        <sz val="11"/>
        <rFont val="Arial"/>
        <family val="2"/>
      </rPr>
      <t>e</t>
    </r>
  </si>
  <si>
    <t>R-132c</t>
  </si>
  <si>
    <r>
      <rPr>
        <u/>
        <sz val="11"/>
        <rFont val="Arial"/>
        <family val="2"/>
      </rPr>
      <t>1,2-Dichloro-1,1-difluoroethan</t>
    </r>
    <r>
      <rPr>
        <sz val="11"/>
        <rFont val="Arial"/>
        <family val="2"/>
      </rPr>
      <t>e</t>
    </r>
  </si>
  <si>
    <t>R-132b</t>
  </si>
  <si>
    <r>
      <rPr>
        <u/>
        <sz val="11"/>
        <rFont val="Arial"/>
        <family val="2"/>
      </rPr>
      <t>1,1-Dichloro-2,2-difluoroethan</t>
    </r>
    <r>
      <rPr>
        <sz val="11"/>
        <rFont val="Arial"/>
        <family val="2"/>
      </rPr>
      <t>e</t>
    </r>
  </si>
  <si>
    <t>R-132a</t>
  </si>
  <si>
    <r>
      <rPr>
        <u/>
        <sz val="11"/>
        <rFont val="Arial"/>
        <family val="2"/>
      </rPr>
      <t>Dichlorodifluoroethane</t>
    </r>
  </si>
  <si>
    <t>R-132</t>
  </si>
  <si>
    <r>
      <rPr>
        <u/>
        <sz val="11"/>
        <rFont val="Arial"/>
        <family val="2"/>
      </rPr>
      <t>1,1,1-Trichloro-2-fluoroethane</t>
    </r>
  </si>
  <si>
    <t>R-131b</t>
  </si>
  <si>
    <r>
      <rPr>
        <u/>
        <sz val="11"/>
        <rFont val="Arial"/>
        <family val="2"/>
      </rPr>
      <t>1,1,2-Trichloro-1-fluoroethane</t>
    </r>
  </si>
  <si>
    <t>R-131a</t>
  </si>
  <si>
    <r>
      <rPr>
        <u/>
        <sz val="11"/>
        <rFont val="Arial"/>
        <family val="2"/>
      </rPr>
      <t>1,1,2-Trichloro-2-fluoroethane</t>
    </r>
  </si>
  <si>
    <t>R-131</t>
  </si>
  <si>
    <r>
      <rPr>
        <u/>
        <sz val="11"/>
        <rFont val="Arial"/>
        <family val="2"/>
      </rPr>
      <t>1,1,1,2-Tetrachloroethane</t>
    </r>
  </si>
  <si>
    <t>R-130a</t>
  </si>
  <si>
    <r>
      <rPr>
        <u/>
        <sz val="11"/>
        <rFont val="Arial"/>
        <family val="2"/>
      </rPr>
      <t>1,1,2,2-Tetrachloroethane</t>
    </r>
  </si>
  <si>
    <t>R-130</t>
  </si>
  <si>
    <r>
      <rPr>
        <sz val="11"/>
        <rFont val="Arial"/>
        <family val="2"/>
      </rPr>
      <t>14,900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</si>
  <si>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Pentafluorodimethyl ethe</t>
    </r>
    <r>
      <rPr>
        <sz val="11"/>
        <rFont val="Arial"/>
        <family val="2"/>
      </rPr>
      <t>r</t>
    </r>
  </si>
  <si>
    <t>R-E125</t>
  </si>
  <si>
    <r>
      <rPr>
        <sz val="11"/>
        <rFont val="Arial"/>
        <family val="2"/>
      </rPr>
      <t>3,500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</si>
  <si>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Pentafluoroethane</t>
    </r>
  </si>
  <si>
    <t>R-125</t>
  </si>
  <si>
    <r>
      <rPr>
        <sz val="11"/>
        <rFont val="Arial"/>
        <family val="2"/>
      </rPr>
      <t>609?</t>
    </r>
    <r>
      <rPr>
        <vertAlign val="superscript"/>
        <sz val="11"/>
        <rFont val="Arial"/>
        <family val="2"/>
      </rPr>
      <t>[c]</t>
    </r>
  </si>
  <si>
    <r>
      <rPr>
        <u/>
        <sz val="11"/>
        <rFont val="Arial"/>
        <family val="2"/>
      </rPr>
      <t>1-Chloro-1,1,2,2-tetrafluoroethan</t>
    </r>
    <r>
      <rPr>
        <sz val="11"/>
        <rFont val="Arial"/>
        <family val="2"/>
      </rPr>
      <t>e</t>
    </r>
  </si>
  <si>
    <t>R-124a</t>
  </si>
  <si>
    <r>
      <rPr>
        <vertAlign val="subscript"/>
        <sz val="11"/>
        <rFont val="Arial"/>
        <family val="2"/>
      </rPr>
      <t>609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</si>
  <si>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1-Chloro-1,2,2,2-tetrafluoroethan</t>
    </r>
    <r>
      <rPr>
        <sz val="11"/>
        <rFont val="Arial"/>
        <family val="2"/>
      </rPr>
      <t>e</t>
    </r>
  </si>
  <si>
    <t>R-124</t>
  </si>
  <si>
    <r>
      <rPr>
        <vertAlign val="subscript"/>
        <sz val="11"/>
        <rFont val="Arial"/>
        <family val="2"/>
      </rPr>
      <t>77?</t>
    </r>
    <r>
      <rPr>
        <sz val="11"/>
        <rFont val="Arial"/>
        <family val="2"/>
      </rPr>
      <t>[c]</t>
    </r>
  </si>
  <si>
    <r>
      <rPr>
        <u/>
        <sz val="11"/>
        <rFont val="Arial"/>
        <family val="2"/>
      </rPr>
      <t>1,1-Dichloro-1,2,2-trifluoroethan</t>
    </r>
    <r>
      <rPr>
        <sz val="11"/>
        <rFont val="Arial"/>
        <family val="2"/>
      </rPr>
      <t>e</t>
    </r>
  </si>
  <si>
    <t>R-123b</t>
  </si>
  <si>
    <r>
      <rPr>
        <u/>
        <sz val="11"/>
        <rFont val="Arial"/>
        <family val="2"/>
      </rPr>
      <t>1,2-Dichloro-1,1,2-trifluoroethan</t>
    </r>
    <r>
      <rPr>
        <sz val="11"/>
        <rFont val="Arial"/>
        <family val="2"/>
      </rPr>
      <t>e</t>
    </r>
  </si>
  <si>
    <t>R-123a</t>
  </si>
  <si>
    <r>
      <rPr>
        <vertAlign val="subscript"/>
        <sz val="11"/>
        <rFont val="Arial"/>
        <family val="2"/>
      </rPr>
      <t>50</t>
    </r>
    <r>
      <rPr>
        <sz val="11"/>
        <rFont val="Arial"/>
        <family val="2"/>
      </rPr>
      <t>[7]</t>
    </r>
  </si>
  <si>
    <r>
      <rPr>
        <vertAlign val="subscript"/>
        <sz val="11"/>
        <rFont val="Arial"/>
        <family val="2"/>
      </rPr>
      <t>77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</si>
  <si>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2,2-Dichloro-1,1,1-trifluoroethan</t>
    </r>
    <r>
      <rPr>
        <sz val="11"/>
        <rFont val="Arial"/>
        <family val="2"/>
      </rPr>
      <t>e</t>
    </r>
  </si>
  <si>
    <t>R-123</t>
  </si>
  <si>
    <r>
      <rPr>
        <u/>
        <sz val="11"/>
        <rFont val="Arial"/>
        <family val="2"/>
      </rPr>
      <t>1,1,1-Trichloro-2,2-difluoroethan</t>
    </r>
    <r>
      <rPr>
        <sz val="11"/>
        <rFont val="Arial"/>
        <family val="2"/>
      </rPr>
      <t>e</t>
    </r>
  </si>
  <si>
    <t>R-122b</t>
  </si>
  <si>
    <r>
      <rPr>
        <u/>
        <sz val="11"/>
        <rFont val="Arial"/>
        <family val="2"/>
      </rPr>
      <t>1,1,2-Trichloro-1,2-difluoroethan</t>
    </r>
    <r>
      <rPr>
        <sz val="11"/>
        <rFont val="Arial"/>
        <family val="2"/>
      </rPr>
      <t>e</t>
    </r>
  </si>
  <si>
    <t>R-122a</t>
  </si>
  <si>
    <r>
      <rPr>
        <u/>
        <sz val="11"/>
        <rFont val="Arial"/>
        <family val="2"/>
      </rPr>
      <t>1,1,2-Trichloro-2,2-difluoroethan</t>
    </r>
    <r>
      <rPr>
        <sz val="11"/>
        <rFont val="Arial"/>
        <family val="2"/>
      </rPr>
      <t>e</t>
    </r>
  </si>
  <si>
    <t>R-122</t>
  </si>
  <si>
    <r>
      <rPr>
        <u/>
        <sz val="11"/>
        <rFont val="Arial"/>
        <family val="2"/>
      </rPr>
      <t>1,1,1,2-Tetrachloro-2-fluoroethan</t>
    </r>
    <r>
      <rPr>
        <sz val="11"/>
        <rFont val="Arial"/>
        <family val="2"/>
      </rPr>
      <t>e</t>
    </r>
  </si>
  <si>
    <t>R-121a</t>
  </si>
  <si>
    <r>
      <rPr>
        <u/>
        <sz val="11"/>
        <rFont val="Arial"/>
        <family val="2"/>
      </rPr>
      <t>1,1,2,2-Tetrachloro-1-fluoroethan</t>
    </r>
    <r>
      <rPr>
        <sz val="11"/>
        <rFont val="Arial"/>
        <family val="2"/>
      </rPr>
      <t>e</t>
    </r>
  </si>
  <si>
    <t>R-121</t>
  </si>
  <si>
    <r>
      <rPr>
        <u/>
        <sz val="11"/>
        <rFont val="Arial"/>
        <family val="2"/>
      </rPr>
      <t>Pentachloroethane</t>
    </r>
  </si>
  <si>
    <t>R-120</t>
  </si>
  <si>
    <r>
      <rPr>
        <sz val="11"/>
        <rFont val="Arial"/>
        <family val="2"/>
      </rPr>
      <t>7,370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</si>
  <si>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Chloropentafluoroethane</t>
    </r>
  </si>
  <si>
    <t>R-115</t>
  </si>
  <si>
    <r>
      <rPr>
        <sz val="11"/>
        <rFont val="Arial"/>
        <family val="2"/>
      </rPr>
      <t>1,640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</si>
  <si>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Dibromotetrafluoroethan</t>
    </r>
    <r>
      <rPr>
        <sz val="11"/>
        <rFont val="Arial"/>
        <family val="2"/>
      </rPr>
      <t>e</t>
    </r>
  </si>
  <si>
    <t>R-114B2</t>
  </si>
  <si>
    <r>
      <rPr>
        <u/>
        <sz val="11"/>
        <rFont val="Arial"/>
        <family val="2"/>
      </rPr>
      <t>1,1-Dichlorotetrafluoroethan</t>
    </r>
    <r>
      <rPr>
        <sz val="11"/>
        <rFont val="Arial"/>
        <family val="2"/>
      </rPr>
      <t>e</t>
    </r>
  </si>
  <si>
    <t>R-114a</t>
  </si>
  <si>
    <r>
      <rPr>
        <sz val="11"/>
        <rFont val="Arial"/>
        <family val="2"/>
      </rPr>
      <t>10,000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</si>
  <si>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1,2-Dichlorotetrafluoroethan</t>
    </r>
    <r>
      <rPr>
        <sz val="11"/>
        <rFont val="Arial"/>
        <family val="2"/>
      </rPr>
      <t>e</t>
    </r>
  </si>
  <si>
    <t>R-114</t>
  </si>
  <si>
    <r>
      <rPr>
        <u/>
        <sz val="11"/>
        <rFont val="Arial"/>
        <family val="2"/>
      </rPr>
      <t>1,1,1-Trichloro-2,2,2-trifluoroethan</t>
    </r>
    <r>
      <rPr>
        <sz val="11"/>
        <rFont val="Arial"/>
        <family val="2"/>
      </rPr>
      <t>e</t>
    </r>
  </si>
  <si>
    <t>R-113a</t>
  </si>
  <si>
    <r>
      <rPr>
        <sz val="11"/>
        <rFont val="Arial"/>
        <family val="2"/>
      </rPr>
      <t>6,130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</si>
  <si>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1,1,2-Trichloro-1,2,2-trifluoroethan</t>
    </r>
    <r>
      <rPr>
        <sz val="11"/>
        <rFont val="Arial"/>
        <family val="2"/>
      </rPr>
      <t>e</t>
    </r>
  </si>
  <si>
    <t>R-113</t>
  </si>
  <si>
    <r>
      <rPr>
        <u/>
        <sz val="11"/>
        <rFont val="Arial"/>
        <family val="2"/>
      </rPr>
      <t>1,1,1,2-Tetrachloro-2,2-difluoroethan</t>
    </r>
    <r>
      <rPr>
        <sz val="11"/>
        <rFont val="Arial"/>
        <family val="2"/>
      </rPr>
      <t>e</t>
    </r>
  </si>
  <si>
    <t>R-112a</t>
  </si>
  <si>
    <r>
      <rPr>
        <u/>
        <sz val="11"/>
        <rFont val="Arial"/>
        <family val="2"/>
      </rPr>
      <t>1,1,2,2-Tetrachloro-1,2-difluoroethan</t>
    </r>
    <r>
      <rPr>
        <sz val="11"/>
        <rFont val="Arial"/>
        <family val="2"/>
      </rPr>
      <t>e</t>
    </r>
  </si>
  <si>
    <t>R-112</t>
  </si>
  <si>
    <r>
      <rPr>
        <u/>
        <sz val="11"/>
        <rFont val="Arial"/>
        <family val="2"/>
      </rPr>
      <t>Pentachlorofluoroethan</t>
    </r>
    <r>
      <rPr>
        <sz val="11"/>
        <rFont val="Arial"/>
        <family val="2"/>
      </rPr>
      <t>e</t>
    </r>
  </si>
  <si>
    <t>R-111</t>
  </si>
  <si>
    <r>
      <rPr>
        <u/>
        <sz val="11"/>
        <rFont val="Arial"/>
        <family val="2"/>
      </rPr>
      <t>Hexachloroethane</t>
    </r>
  </si>
  <si>
    <t>R-110</t>
  </si>
  <si>
    <r>
      <rPr>
        <vertAlign val="subscript"/>
        <sz val="11"/>
        <rFont val="Arial"/>
        <family val="2"/>
      </rPr>
      <t>92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</si>
  <si>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Fluoromethane</t>
    </r>
  </si>
  <si>
    <t>R-41</t>
  </si>
  <si>
    <r>
      <rPr>
        <vertAlign val="subscript"/>
        <sz val="11"/>
        <rFont val="Arial"/>
        <family val="2"/>
      </rPr>
      <t>13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</si>
  <si>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Chloromethane</t>
    </r>
  </si>
  <si>
    <t>R-40</t>
  </si>
  <si>
    <r>
      <rPr>
        <vertAlign val="subscript"/>
        <sz val="11"/>
        <rFont val="Arial"/>
        <family val="2"/>
      </rPr>
      <t>675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</si>
  <si>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Difluoromethane</t>
    </r>
  </si>
  <si>
    <t>R-32</t>
  </si>
  <si>
    <r>
      <rPr>
        <u/>
        <sz val="11"/>
        <rFont val="Arial"/>
        <family val="2"/>
      </rPr>
      <t>Chlorofluoromethane</t>
    </r>
  </si>
  <si>
    <t>R-31</t>
  </si>
  <si>
    <r>
      <rPr>
        <vertAlign val="subscript"/>
        <sz val="11"/>
        <rFont val="Arial"/>
        <family val="2"/>
      </rPr>
      <t>8.7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</si>
  <si>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Dichloromethane (Methylene chloride</t>
    </r>
    <r>
      <rPr>
        <sz val="11"/>
        <rFont val="Arial"/>
        <family val="2"/>
      </rPr>
      <t>)</t>
    </r>
  </si>
  <si>
    <t>R-30</t>
  </si>
  <si>
    <r>
      <rPr>
        <vertAlign val="subscript"/>
        <sz val="11"/>
        <rFont val="Arial"/>
        <family val="2"/>
      </rPr>
      <t>404</t>
    </r>
    <r>
      <rPr>
        <sz val="11"/>
        <rFont val="Arial"/>
        <family val="2"/>
      </rPr>
      <t>[2]</t>
    </r>
  </si>
  <si>
    <r>
      <rPr>
        <u/>
        <sz val="11"/>
        <rFont val="Arial"/>
        <family val="2"/>
      </rPr>
      <t>Bromodifluoromethane</t>
    </r>
  </si>
  <si>
    <t>R-22B1</t>
  </si>
  <si>
    <r>
      <rPr>
        <sz val="11"/>
        <rFont val="Arial"/>
        <family val="2"/>
      </rPr>
      <t>1,810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</si>
  <si>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Chlorodifluoromethane</t>
    </r>
  </si>
  <si>
    <t>R-22</t>
  </si>
  <si>
    <r>
      <rPr>
        <vertAlign val="subscript"/>
        <sz val="11"/>
        <rFont val="Arial"/>
        <family val="2"/>
      </rPr>
      <t>151</t>
    </r>
    <r>
      <rPr>
        <sz val="11"/>
        <rFont val="Arial"/>
        <family val="2"/>
      </rPr>
      <t>[2]</t>
    </r>
  </si>
  <si>
    <r>
      <rPr>
        <u/>
        <sz val="11"/>
        <rFont val="Arial"/>
        <family val="2"/>
      </rPr>
      <t>Dichlorofluoromethan</t>
    </r>
    <r>
      <rPr>
        <sz val="11"/>
        <rFont val="Arial"/>
        <family val="2"/>
      </rPr>
      <t>e</t>
    </r>
  </si>
  <si>
    <t>R-21</t>
  </si>
  <si>
    <r>
      <rPr>
        <vertAlign val="subscript"/>
        <sz val="11"/>
        <rFont val="Arial"/>
        <family val="2"/>
      </rPr>
      <t>31</t>
    </r>
    <r>
      <rPr>
        <sz val="11"/>
        <rFont val="Arial"/>
        <family val="2"/>
      </rPr>
      <t>[1]</t>
    </r>
  </si>
  <si>
    <r>
      <rPr>
        <u/>
        <sz val="11"/>
        <rFont val="Arial"/>
        <family val="2"/>
      </rPr>
      <t>Chloroform (Trichloromethane</t>
    </r>
    <r>
      <rPr>
        <sz val="11"/>
        <rFont val="Arial"/>
        <family val="2"/>
      </rPr>
      <t>)</t>
    </r>
  </si>
  <si>
    <t>R-20</t>
  </si>
  <si>
    <r>
      <rPr>
        <sz val="11"/>
        <rFont val="Arial"/>
        <family val="2"/>
      </rPr>
      <t>7,390</t>
    </r>
    <r>
      <rPr>
        <vertAlign val="superscript"/>
        <sz val="11"/>
        <rFont val="Arial"/>
        <family val="2"/>
      </rPr>
      <t>[1]</t>
    </r>
  </si>
  <si>
    <r>
      <rPr>
        <sz val="11"/>
        <rFont val="Arial"/>
        <family val="2"/>
      </rPr>
      <t>7,140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</si>
  <si>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Bromotrifluoromethan</t>
    </r>
    <r>
      <rPr>
        <sz val="11"/>
        <rFont val="Arial"/>
        <family val="2"/>
      </rPr>
      <t>e</t>
    </r>
  </si>
  <si>
    <t>R-13B1</t>
  </si>
  <si>
    <r>
      <rPr>
        <sz val="11"/>
        <rFont val="Arial"/>
        <family val="2"/>
      </rPr>
      <t>14,400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</si>
  <si>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Chlorotrifluoromethan</t>
    </r>
    <r>
      <rPr>
        <sz val="11"/>
        <rFont val="Arial"/>
        <family val="2"/>
      </rPr>
      <t>e</t>
    </r>
  </si>
  <si>
    <t>R-13</t>
  </si>
  <si>
    <r>
      <rPr>
        <u/>
        <sz val="11"/>
        <rFont val="Arial"/>
        <family val="2"/>
      </rPr>
      <t>Dibromodifluoromethan</t>
    </r>
    <r>
      <rPr>
        <sz val="11"/>
        <rFont val="Arial"/>
        <family val="2"/>
      </rPr>
      <t>e</t>
    </r>
  </si>
  <si>
    <t>R-12B2</t>
  </si>
  <si>
    <r>
      <rPr>
        <sz val="11"/>
        <rFont val="Arial"/>
        <family val="2"/>
      </rPr>
      <t>1,890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</si>
  <si>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Bromochlorodifluoromethan</t>
    </r>
    <r>
      <rPr>
        <sz val="11"/>
        <rFont val="Arial"/>
        <family val="2"/>
      </rPr>
      <t>e</t>
    </r>
  </si>
  <si>
    <t>R-12B1</t>
  </si>
  <si>
    <r>
      <rPr>
        <sz val="11"/>
        <rFont val="Arial"/>
        <family val="2"/>
      </rPr>
      <t>10,900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</si>
  <si>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Dichlorodifluoromethan</t>
    </r>
    <r>
      <rPr>
        <sz val="11"/>
        <rFont val="Arial"/>
        <family val="2"/>
      </rPr>
      <t>e</t>
    </r>
  </si>
  <si>
    <t>R-12</t>
  </si>
  <si>
    <r>
      <rPr>
        <sz val="11"/>
        <rFont val="Arial"/>
        <family val="2"/>
      </rPr>
      <t>4,750</t>
    </r>
    <r>
      <rPr>
        <vertAlign val="superscript"/>
        <sz val="11"/>
        <rFont val="Arial"/>
        <family val="2"/>
      </rPr>
      <t>[1]</t>
    </r>
  </si>
  <si>
    <r>
      <rPr>
        <u/>
        <sz val="11"/>
        <rFont val="Arial"/>
        <family val="2"/>
      </rPr>
      <t>Trichlorofluoromethane</t>
    </r>
  </si>
  <si>
    <t>R-11</t>
  </si>
  <si>
    <r>
      <rPr>
        <b/>
        <u/>
        <sz val="11"/>
        <rFont val="Arial"/>
        <family val="2"/>
      </rPr>
      <t>OEL</t>
    </r>
    <r>
      <rPr>
        <b/>
        <sz val="11"/>
        <rFont val="Arial"/>
        <family val="2"/>
      </rPr>
      <t xml:space="preserve">/
ppm ( </t>
    </r>
    <r>
      <rPr>
        <b/>
        <u/>
        <sz val="11"/>
        <rFont val="Arial"/>
        <family val="2"/>
      </rPr>
      <t xml:space="preserve">ASHR
</t>
    </r>
    <r>
      <rPr>
        <b/>
        <sz val="11"/>
        <rFont val="Arial"/>
        <family val="2"/>
      </rPr>
      <t>Saf Gro</t>
    </r>
  </si>
  <si>
    <r>
      <rPr>
        <b/>
        <sz val="11"/>
        <rFont val="Arial"/>
        <family val="2"/>
      </rPr>
      <t xml:space="preserve">net </t>
    </r>
    <r>
      <rPr>
        <b/>
        <u/>
        <sz val="11"/>
        <rFont val="Arial"/>
        <family val="2"/>
      </rPr>
      <t xml:space="preserve">GWP
</t>
    </r>
    <r>
      <rPr>
        <b/>
        <sz val="11"/>
        <rFont val="Arial"/>
        <family val="2"/>
      </rPr>
      <t>100-yr</t>
    </r>
  </si>
  <si>
    <r>
      <rPr>
        <b/>
        <u/>
        <sz val="11"/>
        <rFont val="Arial"/>
        <family val="2"/>
      </rPr>
      <t>IUPAC Chemical Name</t>
    </r>
  </si>
  <si>
    <r>
      <rPr>
        <b/>
        <u/>
        <sz val="11"/>
        <rFont val="Arial"/>
        <family val="2"/>
      </rPr>
      <t xml:space="preserve">ASHRAE
</t>
    </r>
    <r>
      <rPr>
        <b/>
        <sz val="11"/>
        <rFont val="Arial"/>
        <family val="2"/>
      </rPr>
      <t>Number</t>
    </r>
  </si>
  <si>
    <r>
      <rPr>
        <b/>
        <u/>
        <sz val="11"/>
        <rFont val="Arial"/>
        <family val="2"/>
      </rPr>
      <t>T
y</t>
    </r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p</t>
    </r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e</t>
    </r>
  </si>
  <si>
    <r>
      <rPr>
        <b/>
        <sz val="12"/>
        <rFont val="Times New Roman"/>
        <family val="1"/>
      </rPr>
      <t>List</t>
    </r>
  </si>
  <si>
    <r>
      <rPr>
        <b/>
        <sz val="7"/>
        <rFont val="Arial"/>
        <family val="2"/>
      </rPr>
      <t>6         External links</t>
    </r>
  </si>
  <si>
    <r>
      <rPr>
        <b/>
        <sz val="7"/>
        <rFont val="Arial"/>
        <family val="2"/>
      </rPr>
      <t>5         Notes</t>
    </r>
  </si>
  <si>
    <r>
      <rPr>
        <b/>
        <sz val="7"/>
        <rFont val="Arial"/>
        <family val="2"/>
      </rPr>
      <t>4         References</t>
    </r>
  </si>
  <si>
    <r>
      <rPr>
        <b/>
        <sz val="7"/>
        <rFont val="Arial"/>
        <family val="2"/>
      </rPr>
      <t>3         See also</t>
    </r>
  </si>
  <si>
    <r>
      <rPr>
        <b/>
        <sz val="7"/>
        <rFont val="Arial"/>
        <family val="2"/>
      </rPr>
      <t>2         Type and flammability</t>
    </r>
  </si>
  <si>
    <r>
      <rPr>
        <b/>
        <sz val="7"/>
        <rFont val="Arial"/>
        <family val="2"/>
      </rPr>
      <t>1         List</t>
    </r>
  </si>
  <si>
    <r>
      <rPr>
        <b/>
        <sz val="12"/>
        <rFont val="Times New Roman"/>
        <family val="1"/>
      </rPr>
      <t>Contents</t>
    </r>
  </si>
  <si>
    <r>
      <rPr>
        <sz val="7"/>
        <rFont val="Times New Roman"/>
        <family val="1"/>
      </rPr>
      <t>atmosphere) in degrees Celsius, Critical Temperature in degrees Celsius and Critical Pressure (absloute) in kiloPascals.</t>
    </r>
  </si>
  <si>
    <r>
      <rPr>
        <sz val="7"/>
        <rFont val="Times New Roman"/>
        <family val="1"/>
      </rPr>
      <t xml:space="preserve">Chemical </t>
    </r>
    <r>
      <rPr>
        <u/>
        <sz val="7"/>
        <rFont val="Times New Roman"/>
        <family val="1"/>
      </rPr>
      <t>refrigerant</t>
    </r>
    <r>
      <rPr>
        <sz val="7"/>
        <rFont val="Times New Roman"/>
        <family val="1"/>
      </rPr>
      <t xml:space="preserve">s are assigned an R number which is determined systematically according to molecular structure. Common refrigerants are frequently referred to as </t>
    </r>
    <r>
      <rPr>
        <b/>
        <u/>
        <sz val="7"/>
        <rFont val="Times New Roman"/>
        <family val="1"/>
      </rPr>
      <t>Freon</t>
    </r>
    <r>
      <rPr>
        <b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(a registered trademark of </t>
    </r>
    <r>
      <rPr>
        <u/>
        <sz val="7"/>
        <rFont val="Times New Roman"/>
        <family val="1"/>
      </rPr>
      <t>DuPon</t>
    </r>
    <r>
      <rPr>
        <sz val="7"/>
        <rFont val="Times New Roman"/>
        <family val="1"/>
      </rPr>
      <t xml:space="preserve">t). The following is a </t>
    </r>
    <r>
      <rPr>
        <b/>
        <sz val="7"/>
        <rFont val="Times New Roman"/>
        <family val="1"/>
      </rPr>
      <t xml:space="preserve">list of refrigerants </t>
    </r>
    <r>
      <rPr>
        <sz val="7"/>
        <rFont val="Times New Roman"/>
        <family val="1"/>
      </rPr>
      <t xml:space="preserve">with their Type/Prefix, </t>
    </r>
    <r>
      <rPr>
        <u/>
        <sz val="7"/>
        <rFont val="Times New Roman"/>
        <family val="1"/>
      </rPr>
      <t>ASHRAE</t>
    </r>
    <r>
      <rPr>
        <sz val="7"/>
        <rFont val="Times New Roman"/>
        <family val="1"/>
      </rPr>
      <t xml:space="preserve"> designated numbers, </t>
    </r>
    <r>
      <rPr>
        <u/>
        <sz val="7"/>
        <rFont val="Times New Roman"/>
        <family val="1"/>
      </rPr>
      <t>IUPAC chemical name</t>
    </r>
    <r>
      <rPr>
        <sz val="7"/>
        <rFont val="Times New Roman"/>
        <family val="1"/>
      </rPr>
      <t xml:space="preserve">, </t>
    </r>
    <r>
      <rPr>
        <u/>
        <sz val="7"/>
        <rFont val="Times New Roman"/>
        <family val="1"/>
      </rPr>
      <t>molecular formula</t>
    </r>
    <r>
      <rPr>
        <sz val="7"/>
        <rFont val="Times New Roman"/>
        <family val="1"/>
      </rPr>
      <t xml:space="preserve">, </t>
    </r>
    <r>
      <rPr>
        <u/>
        <sz val="7"/>
        <rFont val="Times New Roman"/>
        <family val="1"/>
      </rPr>
      <t>CAS registry numbe</t>
    </r>
    <r>
      <rPr>
        <sz val="7"/>
        <rFont val="Times New Roman"/>
        <family val="1"/>
      </rPr>
      <t xml:space="preserve">r / Blend Name, </t>
    </r>
    <r>
      <rPr>
        <u/>
        <sz val="7"/>
        <rFont val="Times New Roman"/>
        <family val="1"/>
      </rPr>
      <t>Atmospheric</t>
    </r>
    <r>
      <rPr>
        <sz val="7"/>
        <rFont val="Times New Roman"/>
        <family val="1"/>
      </rPr>
      <t xml:space="preserve"> </t>
    </r>
    <r>
      <rPr>
        <u/>
        <sz val="7"/>
        <rFont val="Times New Roman"/>
        <family val="1"/>
      </rPr>
      <t>Lifetime</t>
    </r>
    <r>
      <rPr>
        <sz val="7"/>
        <rFont val="Times New Roman"/>
        <family val="1"/>
      </rPr>
      <t xml:space="preserve"> in years, Semi-Empirical </t>
    </r>
    <r>
      <rPr>
        <u/>
        <sz val="7"/>
        <rFont val="Times New Roman"/>
        <family val="1"/>
      </rPr>
      <t>Ozone depletion potentia</t>
    </r>
    <r>
      <rPr>
        <sz val="7"/>
        <rFont val="Times New Roman"/>
        <family val="1"/>
      </rPr>
      <t xml:space="preserve">l, net </t>
    </r>
    <r>
      <rPr>
        <u/>
        <sz val="7"/>
        <rFont val="Times New Roman"/>
        <family val="1"/>
      </rPr>
      <t>Global warming potentia</t>
    </r>
    <r>
      <rPr>
        <sz val="7"/>
        <rFont val="Times New Roman"/>
        <family val="1"/>
      </rPr>
      <t xml:space="preserve">l over a 100-year time horizon, </t>
    </r>
    <r>
      <rPr>
        <u/>
        <sz val="7"/>
        <rFont val="Times New Roman"/>
        <family val="1"/>
      </rPr>
      <t>Occupational exposure limit/Permissible exposure limi</t>
    </r>
    <r>
      <rPr>
        <sz val="7"/>
        <rFont val="Times New Roman"/>
        <family val="1"/>
      </rPr>
      <t xml:space="preserve">t in parts per million (volume per volume) over a time-weighted average (TWA) concentration for a normal eight-hour work day and a 40-hour work week, ASHRAE 34 Safety Group in Toxicity &amp; Flammability (in Air @ 60 °C &amp; 101.3 kPa) classing, Refrigerant Concentration Limit / </t>
    </r>
    <r>
      <rPr>
        <u/>
        <sz val="7"/>
        <rFont val="Times New Roman"/>
        <family val="1"/>
      </rPr>
      <t>Immediately Dangerous to Life or Health</t>
    </r>
    <r>
      <rPr>
        <sz val="7"/>
        <rFont val="Times New Roman"/>
        <family val="1"/>
      </rPr>
      <t xml:space="preserve"> in parts per million (volume per volume) &amp; grams per cubic meter, </t>
    </r>
    <r>
      <rPr>
        <u/>
        <sz val="7"/>
        <rFont val="Times New Roman"/>
        <family val="1"/>
      </rPr>
      <t>Molecular mas</t>
    </r>
    <r>
      <rPr>
        <sz val="7"/>
        <rFont val="Times New Roman"/>
        <family val="1"/>
      </rPr>
      <t xml:space="preserve">s in </t>
    </r>
    <r>
      <rPr>
        <u/>
        <sz val="7"/>
        <rFont val="Times New Roman"/>
        <family val="1"/>
      </rPr>
      <t>Atomic</t>
    </r>
    <r>
      <rPr>
        <sz val="7"/>
        <rFont val="Times New Roman"/>
        <family val="1"/>
      </rPr>
      <t xml:space="preserve"> </t>
    </r>
    <r>
      <rPr>
        <u/>
        <sz val="7"/>
        <rFont val="Times New Roman"/>
        <family val="1"/>
      </rPr>
      <t>mass units</t>
    </r>
    <r>
      <rPr>
        <sz val="7"/>
        <rFont val="Times New Roman"/>
        <family val="1"/>
      </rPr>
      <t>,  Normal  Boiling  Point  (or  Bubble  &amp;  Dew  Points  for  the  Zeotrope(400)-series)(or Normal  Boiling  Point  &amp;  Azeotropic Temperature for  the  Azeotrope(500)-series) at  101,325  Pa  (1</t>
    </r>
  </si>
  <si>
    <r>
      <rPr>
        <b/>
        <sz val="17"/>
        <rFont val="Times New Roman"/>
        <family val="1"/>
      </rPr>
      <t>List of refrigerants</t>
    </r>
  </si>
  <si>
    <t>R116</t>
  </si>
  <si>
    <t>NT2168GK</t>
  </si>
  <si>
    <t>ULUF 590</t>
  </si>
  <si>
    <t>DAI 1376-S</t>
  </si>
  <si>
    <t>2*290</t>
  </si>
  <si>
    <t>2*68</t>
  </si>
  <si>
    <t>2*358</t>
  </si>
  <si>
    <t>2*3/4</t>
  </si>
  <si>
    <t>LR 700-D</t>
  </si>
  <si>
    <t>FR8.5G X 2</t>
  </si>
  <si>
    <t>+1/+10</t>
  </si>
  <si>
    <t>2500mm Ø2,0*0,8</t>
  </si>
  <si>
    <t>2250mm Ø2,0*0,8</t>
  </si>
  <si>
    <t>DAI 0195</t>
  </si>
  <si>
    <t>CRYO 170-0</t>
  </si>
  <si>
    <t>CLN-1700CWEE</t>
  </si>
  <si>
    <t>DAI 0196</t>
  </si>
  <si>
    <t>CRYO 230-0</t>
  </si>
  <si>
    <t>CLN-2300CWEE</t>
  </si>
  <si>
    <t>DAI 0197-S</t>
  </si>
  <si>
    <t>EP88/370g ＋ R14/70g ＋ CH4/30g ＋ Ar/30g</t>
  </si>
  <si>
    <t>EP88/380g ＋ R14/80g ＋ CH4/32g ＋ Ar/35g</t>
  </si>
  <si>
    <t>EP88/370g ＋ R14/70g ＋ CH4/30g ＋ Ar/26g</t>
  </si>
  <si>
    <t>EP88/380g ＋ R14/80g ＋ CH4/32g ＋ Ar/28g</t>
  </si>
  <si>
    <t>Uden olie seperator år 2015</t>
  </si>
  <si>
    <t xml:space="preserve">DAI 7010                               </t>
  </si>
  <si>
    <t xml:space="preserve">DAI 7000                           </t>
  </si>
  <si>
    <t xml:space="preserve">DAI 7015                         </t>
  </si>
  <si>
    <t xml:space="preserve">DAI 7005                           </t>
  </si>
  <si>
    <t xml:space="preserve">LRE 700    </t>
  </si>
  <si>
    <t>LFE 700</t>
  </si>
  <si>
    <t>LRE 1400</t>
  </si>
  <si>
    <t>LFE 1400</t>
  </si>
  <si>
    <t>EMC3119U</t>
  </si>
  <si>
    <t>Ilsa</t>
  </si>
  <si>
    <t>NEU6168U</t>
  </si>
  <si>
    <t>EMT6165U</t>
  </si>
  <si>
    <t>NT2180U</t>
  </si>
  <si>
    <t>+1 / +10</t>
  </si>
  <si>
    <t>'-10 / -25</t>
  </si>
  <si>
    <t>LRE 55</t>
  </si>
  <si>
    <t>LRE 120</t>
  </si>
  <si>
    <t>LRE 440</t>
  </si>
  <si>
    <t>LRE 700</t>
  </si>
  <si>
    <t>PRE 120</t>
  </si>
  <si>
    <t>PRE 440</t>
  </si>
  <si>
    <t>LFE 110</t>
  </si>
  <si>
    <t>Olitrim</t>
  </si>
  <si>
    <t>DAI 6015</t>
  </si>
  <si>
    <t>DAI 6020</t>
  </si>
  <si>
    <t>DAI 6025</t>
  </si>
  <si>
    <t>DAI 7010</t>
  </si>
  <si>
    <t>DAI 7015</t>
  </si>
  <si>
    <t>DAI 6040</t>
  </si>
  <si>
    <t>DAI 6045</t>
  </si>
  <si>
    <t>DAI 6005</t>
  </si>
  <si>
    <t>DAI 7000</t>
  </si>
  <si>
    <t>DAI 7005</t>
  </si>
  <si>
    <t>+4</t>
  </si>
  <si>
    <t>HXK80AT</t>
  </si>
  <si>
    <t>HXK12AT</t>
  </si>
  <si>
    <t>-25</t>
  </si>
  <si>
    <t>NEU2168U</t>
  </si>
  <si>
    <t>VT 406</t>
  </si>
  <si>
    <t>VTS 428</t>
  </si>
  <si>
    <t>VTS 438</t>
  </si>
  <si>
    <t>VTS 448</t>
  </si>
  <si>
    <t>R600/R1150</t>
  </si>
  <si>
    <t>48/12</t>
  </si>
  <si>
    <t>R600/R1150/R50</t>
  </si>
  <si>
    <t>78/33,6/1</t>
  </si>
  <si>
    <t>-</t>
  </si>
  <si>
    <t>109/38/1</t>
  </si>
  <si>
    <t>DAI 1820</t>
  </si>
  <si>
    <t>DAI 1825</t>
  </si>
  <si>
    <t>DAI 1830</t>
  </si>
  <si>
    <t>ULUF P10</t>
  </si>
  <si>
    <t>ULUF P50</t>
  </si>
  <si>
    <t>ULUF P90</t>
  </si>
  <si>
    <t>ULUF P390</t>
  </si>
  <si>
    <t>ULUF P500</t>
  </si>
  <si>
    <t>ULUF P610</t>
  </si>
  <si>
    <t>ULUF P820</t>
  </si>
  <si>
    <t>DAI 1800</t>
  </si>
  <si>
    <t>DAI 1805</t>
  </si>
  <si>
    <t>DAI 1810</t>
  </si>
  <si>
    <t>DAI 1815</t>
  </si>
  <si>
    <t>DAI 6035</t>
  </si>
  <si>
    <t>PRE 55</t>
  </si>
  <si>
    <r>
      <t>Beregninger for kapillarrør ved N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ved 10 Bar</t>
    </r>
    <r>
      <rPr>
        <vertAlign val="subscript"/>
        <sz val="11"/>
        <color theme="1"/>
        <rFont val="Calibri"/>
        <family val="2"/>
        <scheme val="minor"/>
      </rPr>
      <t>rel</t>
    </r>
  </si>
  <si>
    <t>Længde af kapillarrør</t>
  </si>
  <si>
    <t>meter</t>
  </si>
  <si>
    <t>Diameter</t>
  </si>
  <si>
    <t>mm</t>
  </si>
  <si>
    <t>Flow</t>
  </si>
  <si>
    <t>L/min</t>
  </si>
  <si>
    <t>Flow i kapillarrør</t>
  </si>
  <si>
    <t>Længde</t>
  </si>
  <si>
    <t>2x260</t>
  </si>
  <si>
    <t>(2*270)</t>
  </si>
  <si>
    <t>(2*45)</t>
  </si>
  <si>
    <t>2*259</t>
  </si>
  <si>
    <t>2*320</t>
  </si>
  <si>
    <t>2*61</t>
  </si>
  <si>
    <t>2*214</t>
  </si>
  <si>
    <t>2*36</t>
  </si>
  <si>
    <t>2*43</t>
  </si>
  <si>
    <t>2*305</t>
  </si>
  <si>
    <t>2*315</t>
  </si>
  <si>
    <t>2*270</t>
  </si>
  <si>
    <t>2*45</t>
  </si>
  <si>
    <t>2*262</t>
  </si>
  <si>
    <t>VT 309</t>
  </si>
  <si>
    <t>VT 409</t>
  </si>
  <si>
    <t>Nature-R</t>
  </si>
  <si>
    <t>143 g</t>
  </si>
  <si>
    <t>161 g</t>
  </si>
  <si>
    <t>100 g</t>
  </si>
  <si>
    <t>166 g</t>
  </si>
  <si>
    <t>195 g</t>
  </si>
  <si>
    <t>170 g</t>
  </si>
  <si>
    <t xml:space="preserve">Convertion kWh to BTU: </t>
  </si>
  <si>
    <t>kWh</t>
  </si>
  <si>
    <t>BTU</t>
  </si>
  <si>
    <t>1 kWh = 3412.14 BTU</t>
  </si>
  <si>
    <t xml:space="preserve">Convertion BTU to kWh: </t>
  </si>
  <si>
    <t>1 BTU = 0.000293 kWh</t>
  </si>
  <si>
    <t>Unit</t>
  </si>
  <si>
    <t>-70°C</t>
  </si>
  <si>
    <t>-80°C</t>
  </si>
  <si>
    <t>Ambient °C</t>
  </si>
  <si>
    <t>+20°C</t>
  </si>
  <si>
    <t>+21,5°C</t>
  </si>
  <si>
    <t>Stable temp °C</t>
  </si>
  <si>
    <t>BTU til 1 kWH</t>
  </si>
  <si>
    <t>Omregning af kWh to BTU (British thermal unit, heat output)</t>
  </si>
  <si>
    <t>P390</t>
  </si>
  <si>
    <t>P500</t>
  </si>
  <si>
    <t>P610</t>
  </si>
  <si>
    <t>P820</t>
  </si>
  <si>
    <t>år</t>
  </si>
  <si>
    <t>BTU/h</t>
  </si>
  <si>
    <t xml:space="preserve"> </t>
  </si>
  <si>
    <t xml:space="preserve">Voltage stabiliser </t>
  </si>
  <si>
    <t xml:space="preserve">Power supply </t>
  </si>
  <si>
    <t>Kwh/24h</t>
  </si>
  <si>
    <t>amps</t>
  </si>
  <si>
    <t>watt</t>
  </si>
  <si>
    <t>Cryo 170</t>
  </si>
  <si>
    <t>Cryo 230</t>
  </si>
  <si>
    <t>ULUF 820</t>
  </si>
  <si>
    <t>LTF</t>
  </si>
  <si>
    <t xml:space="preserve">LTFE 40 </t>
  </si>
  <si>
    <t>Stabiliser</t>
  </si>
  <si>
    <t>SVS02</t>
  </si>
  <si>
    <t>SVS04</t>
  </si>
  <si>
    <t>SVS08</t>
  </si>
  <si>
    <t>SVS15</t>
  </si>
  <si>
    <t>SVS16</t>
  </si>
  <si>
    <t>Amps</t>
  </si>
  <si>
    <t>VA at 230V</t>
  </si>
  <si>
    <t>UK13</t>
  </si>
  <si>
    <t>EURO</t>
  </si>
  <si>
    <t>US</t>
  </si>
  <si>
    <t>Indian</t>
  </si>
  <si>
    <t>x</t>
  </si>
  <si>
    <t>x (115V)</t>
  </si>
  <si>
    <t>GWP value</t>
  </si>
  <si>
    <t>R90+F90</t>
  </si>
  <si>
    <t>R90 + F110</t>
  </si>
  <si>
    <t>ø 0,8 - 3,1m</t>
  </si>
  <si>
    <t>ø 1 -3,7m,    ø 1 -3,7m</t>
  </si>
  <si>
    <t>ø 1 - 3,3m</t>
  </si>
  <si>
    <t>ø 0,8 - 2,4m</t>
  </si>
  <si>
    <t>ø 0,8 - 2,4m
gl. længde ændret d. 30-01-2020 2380mm 2*0,8mm</t>
  </si>
  <si>
    <t>ø 1,2  - 2,25 m</t>
  </si>
  <si>
    <t>ø 1  -  3,4m</t>
  </si>
  <si>
    <t>ø 1  -  2,9m</t>
  </si>
  <si>
    <t>ø 1,5  -  3m</t>
  </si>
  <si>
    <t>ø 1,2 - 3,6m</t>
  </si>
  <si>
    <t>ø 1 -  3,5m,  ø 1 -  3,7m</t>
  </si>
  <si>
    <t>ø 0,8 - 2,25m,  ø 1 - 3m</t>
  </si>
  <si>
    <t>ø 0,8  - 3,1m</t>
  </si>
  <si>
    <t>ø 1 - 3,6m</t>
  </si>
  <si>
    <t xml:space="preserve">ø 1,2 - 2,25m </t>
  </si>
  <si>
    <t>+25°C</t>
  </si>
  <si>
    <t>-150°C</t>
  </si>
  <si>
    <t>140*2</t>
  </si>
  <si>
    <t>Climate class</t>
  </si>
  <si>
    <t xml:space="preserve">EMI50UER </t>
  </si>
  <si>
    <t>NLE8.8CNT (Rep. SCE15CNLX)</t>
  </si>
  <si>
    <r>
      <t>EMI50UER  /</t>
    </r>
    <r>
      <rPr>
        <sz val="11"/>
        <color rgb="FFFF0000"/>
        <rFont val="Czcionka tekstu podstawowego"/>
        <charset val="238"/>
      </rPr>
      <t xml:space="preserve"> </t>
    </r>
    <r>
      <rPr>
        <b/>
        <sz val="11"/>
        <rFont val="Czcionka tekstu podstawowego"/>
        <charset val="238"/>
      </rPr>
      <t>NT2160U(V)</t>
    </r>
    <r>
      <rPr>
        <sz val="11"/>
        <rFont val="Czcionka tekstu podstawowego"/>
        <charset val="238"/>
      </rPr>
      <t>, (Rep. SCE15CNLX)</t>
    </r>
  </si>
  <si>
    <t xml:space="preserve">EMI70UER </t>
  </si>
  <si>
    <t>EMI70UER</t>
  </si>
  <si>
    <t>LFFG 270</t>
  </si>
  <si>
    <t>LFFG 660</t>
  </si>
  <si>
    <r>
      <t xml:space="preserve">Compressor Freezer </t>
    </r>
    <r>
      <rPr>
        <b/>
        <sz val="12"/>
        <color rgb="FFFFC000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>/</t>
    </r>
    <r>
      <rPr>
        <b/>
        <sz val="12"/>
        <color rgb="FF92D050"/>
        <rFont val="Calibri"/>
        <family val="2"/>
        <scheme val="minor"/>
      </rPr>
      <t>60</t>
    </r>
    <r>
      <rPr>
        <b/>
        <sz val="12"/>
        <color theme="1"/>
        <rFont val="Calibri"/>
        <family val="2"/>
        <scheme val="minor"/>
      </rPr>
      <t>Hz (</t>
    </r>
    <r>
      <rPr>
        <b/>
        <sz val="12"/>
        <color rgb="FF0070C0"/>
        <rFont val="Calibri"/>
        <family val="2"/>
        <scheme val="minor"/>
      </rPr>
      <t>50&amp;60Hz</t>
    </r>
    <r>
      <rPr>
        <b/>
        <sz val="12"/>
        <color theme="1"/>
        <rFont val="Calibri"/>
        <family val="2"/>
        <scheme val="minor"/>
      </rPr>
      <t>)</t>
    </r>
  </si>
  <si>
    <r>
      <t xml:space="preserve">Compressor refrigerator </t>
    </r>
    <r>
      <rPr>
        <b/>
        <sz val="12"/>
        <color rgb="FFFFC000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>/</t>
    </r>
    <r>
      <rPr>
        <b/>
        <sz val="12"/>
        <color rgb="FF92D050"/>
        <rFont val="Calibri"/>
        <family val="2"/>
        <scheme val="minor"/>
      </rPr>
      <t>60</t>
    </r>
    <r>
      <rPr>
        <b/>
        <sz val="12"/>
        <color theme="1"/>
        <rFont val="Calibri"/>
        <family val="2"/>
        <scheme val="minor"/>
      </rPr>
      <t xml:space="preserve">Hz </t>
    </r>
    <r>
      <rPr>
        <b/>
        <sz val="12"/>
        <color rgb="FF0070C0"/>
        <rFont val="Calibri"/>
        <family val="2"/>
        <scheme val="minor"/>
      </rPr>
      <t>(50&amp;60Hz)</t>
    </r>
  </si>
  <si>
    <r>
      <rPr>
        <b/>
        <sz val="11"/>
        <rFont val="Czcionka tekstu podstawowego"/>
        <charset val="238"/>
      </rPr>
      <t>SC12CNX2</t>
    </r>
    <r>
      <rPr>
        <sz val="11"/>
        <rFont val="Czcionka tekstu podstawowego"/>
        <charset val="238"/>
      </rPr>
      <t xml:space="preserve"> (Rep. NEK2134U ) </t>
    </r>
  </si>
  <si>
    <t xml:space="preserve">ø1,2 - 2,25m </t>
  </si>
  <si>
    <t>80, 80</t>
  </si>
  <si>
    <r>
      <rPr>
        <b/>
        <sz val="11"/>
        <color theme="1"/>
        <rFont val="Czcionka tekstu podstawowego"/>
        <charset val="238"/>
      </rPr>
      <t>NEK2134U</t>
    </r>
    <r>
      <rPr>
        <sz val="11"/>
        <color theme="1"/>
        <rFont val="Czcionka tekstu podstawowego"/>
        <charset val="238"/>
      </rPr>
      <t>, (Rep. NT6210U)</t>
    </r>
  </si>
  <si>
    <t>NLE8.8CNT</t>
  </si>
  <si>
    <r>
      <rPr>
        <b/>
        <sz val="11"/>
        <color theme="1"/>
        <rFont val="Czcionka tekstu podstawowego"/>
        <charset val="238"/>
      </rPr>
      <t xml:space="preserve">NEK2134U </t>
    </r>
    <r>
      <rPr>
        <sz val="11"/>
        <color theme="1"/>
        <rFont val="Calibri"/>
        <family val="2"/>
        <scheme val="minor"/>
      </rPr>
      <t>(Rep. NEK6210U )</t>
    </r>
    <r>
      <rPr>
        <b/>
        <sz val="11"/>
        <color theme="1"/>
        <rFont val="Czcionka tekstu podstawowego"/>
        <charset val="238"/>
      </rPr>
      <t xml:space="preserve"> (-20/45)</t>
    </r>
  </si>
  <si>
    <t>BBR 1400 D</t>
  </si>
  <si>
    <t>ø0,8 - 2,4m/ ø0,8 - 2,4m</t>
  </si>
  <si>
    <t>90, 90</t>
  </si>
  <si>
    <t>TL4.8CNX.2</t>
  </si>
  <si>
    <r>
      <t xml:space="preserve">EMT2117U, </t>
    </r>
    <r>
      <rPr>
        <sz val="11"/>
        <color theme="1"/>
        <rFont val="Czcionka tekstu podstawowego"/>
        <charset val="238"/>
      </rPr>
      <t>(Rep. EMI70UER)</t>
    </r>
    <r>
      <rPr>
        <b/>
        <sz val="11"/>
        <color theme="1"/>
        <rFont val="Czcionka tekstu podstawowego"/>
        <charset val="238"/>
      </rPr>
      <t xml:space="preserve"> (-20/45)</t>
    </r>
  </si>
  <si>
    <t>BBR 700 D</t>
  </si>
  <si>
    <r>
      <rPr>
        <b/>
        <sz val="11"/>
        <color theme="1"/>
        <rFont val="Czcionka tekstu podstawowego"/>
        <charset val="238"/>
      </rPr>
      <t>NT6210U</t>
    </r>
    <r>
      <rPr>
        <sz val="11"/>
        <color theme="1"/>
        <rFont val="Czcionka tekstu podstawowego"/>
        <charset val="238"/>
      </rPr>
      <t xml:space="preserve"> (Rep. NEK2134U)</t>
    </r>
  </si>
  <si>
    <r>
      <rPr>
        <b/>
        <sz val="11"/>
        <color theme="1"/>
        <rFont val="Czcionka tekstu podstawowego"/>
        <charset val="238"/>
      </rPr>
      <t>NEK6210U</t>
    </r>
    <r>
      <rPr>
        <sz val="11"/>
        <color theme="1"/>
        <rFont val="Calibri"/>
        <family val="2"/>
        <scheme val="minor"/>
      </rPr>
      <t xml:space="preserve"> (Rep. NEK2134U)</t>
    </r>
  </si>
  <si>
    <t>ø1 - 3,3m</t>
  </si>
  <si>
    <r>
      <rPr>
        <b/>
        <sz val="11"/>
        <color theme="1"/>
        <rFont val="Czcionka tekstu podstawowego"/>
        <charset val="238"/>
      </rPr>
      <t xml:space="preserve">TL4.0CNX.2, </t>
    </r>
    <r>
      <rPr>
        <sz val="11"/>
        <color theme="1"/>
        <rFont val="Czcionka tekstu podstawowego"/>
        <charset val="238"/>
      </rPr>
      <t xml:space="preserve">EMI50UER </t>
    </r>
  </si>
  <si>
    <r>
      <rPr>
        <b/>
        <sz val="11"/>
        <color theme="1"/>
        <rFont val="Czcionka tekstu podstawowego"/>
        <charset val="238"/>
      </rPr>
      <t xml:space="preserve">EMT2117U </t>
    </r>
    <r>
      <rPr>
        <sz val="11"/>
        <color theme="1"/>
        <rFont val="Czcionka tekstu podstawowego"/>
        <charset val="238"/>
      </rPr>
      <t xml:space="preserve"> (Rep. TL5CN)</t>
    </r>
  </si>
  <si>
    <t>BBR 300 D</t>
  </si>
  <si>
    <t>ø0,8 - 2,4m</t>
  </si>
  <si>
    <r>
      <rPr>
        <b/>
        <sz val="11"/>
        <color theme="1"/>
        <rFont val="Czcionka tekstu podstawowego"/>
        <charset val="238"/>
      </rPr>
      <t>TL4.8CNX.2</t>
    </r>
    <r>
      <rPr>
        <sz val="11"/>
        <color theme="1"/>
        <rFont val="Czcionka tekstu podstawowego"/>
        <charset val="238"/>
      </rPr>
      <t xml:space="preserve"> (Rep. EMT6152U)</t>
    </r>
  </si>
  <si>
    <r>
      <rPr>
        <b/>
        <sz val="11"/>
        <color theme="1"/>
        <rFont val="Czcionka tekstu podstawowego"/>
        <charset val="238"/>
      </rPr>
      <t xml:space="preserve">EMT 2117U </t>
    </r>
    <r>
      <rPr>
        <sz val="11"/>
        <color theme="1"/>
        <rFont val="Czcionka tekstu podstawowego"/>
        <charset val="238"/>
      </rPr>
      <t>(Rep. TL5CN, EMT6152U)</t>
    </r>
  </si>
  <si>
    <r>
      <rPr>
        <b/>
        <sz val="11"/>
        <color theme="1"/>
        <rFont val="Czcionka tekstu podstawowego"/>
        <charset val="238"/>
      </rPr>
      <t xml:space="preserve">EMT 2117U </t>
    </r>
    <r>
      <rPr>
        <sz val="11"/>
        <color theme="1"/>
        <rFont val="Czcionka tekstu podstawowego"/>
        <charset val="238"/>
      </rPr>
      <t>( Rep. TL4CN)</t>
    </r>
  </si>
  <si>
    <r>
      <rPr>
        <sz val="11"/>
        <color theme="1"/>
        <rFont val="Calibri"/>
        <family val="2"/>
        <charset val="238"/>
      </rPr>
      <t>ø</t>
    </r>
    <r>
      <rPr>
        <sz val="9.9"/>
        <color theme="1"/>
        <rFont val="Czcionka tekstu podstawowego"/>
        <family val="2"/>
        <charset val="238"/>
      </rPr>
      <t>0,8 - 3,1m</t>
    </r>
  </si>
  <si>
    <r>
      <rPr>
        <b/>
        <sz val="11"/>
        <color theme="1"/>
        <rFont val="Czcionka tekstu podstawowego"/>
        <charset val="238"/>
      </rPr>
      <t>TL4CN</t>
    </r>
    <r>
      <rPr>
        <sz val="11"/>
        <color theme="1"/>
        <rFont val="Czcionka tekstu podstawowego"/>
        <charset val="238"/>
      </rPr>
      <t xml:space="preserve"> (Rep. EMT2117U)</t>
    </r>
  </si>
  <si>
    <t>BBR Series</t>
  </si>
  <si>
    <t>ø1,2 - 2,3m</t>
  </si>
  <si>
    <t>NT2210UV</t>
  </si>
  <si>
    <t xml:space="preserve">NT2210UV </t>
  </si>
  <si>
    <t>NT2192GK, GS26CLX</t>
  </si>
  <si>
    <t>NEK6210GK, NEK2134GK, SC10CLX, SC10CL</t>
  </si>
  <si>
    <t>ø1,2 - 2,25m</t>
  </si>
  <si>
    <r>
      <rPr>
        <b/>
        <sz val="11"/>
        <color theme="1"/>
        <rFont val="Czcionka tekstu podstawowego"/>
        <charset val="238"/>
      </rPr>
      <t xml:space="preserve">NT2160UV </t>
    </r>
    <r>
      <rPr>
        <sz val="11"/>
        <color theme="1"/>
        <rFont val="Calibri"/>
        <family val="2"/>
        <scheme val="minor"/>
      </rPr>
      <t>(Rep. SCE18CNLX)</t>
    </r>
  </si>
  <si>
    <r>
      <rPr>
        <b/>
        <sz val="11"/>
        <color theme="1"/>
        <rFont val="Czcionka tekstu podstawowego"/>
        <charset val="238"/>
      </rPr>
      <t>NT2160U(V)</t>
    </r>
    <r>
      <rPr>
        <sz val="11"/>
        <color theme="1"/>
        <rFont val="Calibri"/>
        <family val="2"/>
        <scheme val="minor"/>
      </rPr>
      <t>, (Rep. SCE18CNLX)</t>
    </r>
  </si>
  <si>
    <r>
      <rPr>
        <b/>
        <sz val="11"/>
        <color theme="1"/>
        <rFont val="Czcionka tekstu podstawowego"/>
        <charset val="238"/>
      </rPr>
      <t xml:space="preserve">NT2160U </t>
    </r>
    <r>
      <rPr>
        <sz val="11"/>
        <color theme="1"/>
        <rFont val="Czcionka tekstu podstawowego"/>
        <charset val="238"/>
      </rPr>
      <t>(Rep.</t>
    </r>
    <r>
      <rPr>
        <b/>
        <sz val="11"/>
        <color theme="1"/>
        <rFont val="Czcionka tekstu podstawowego"/>
        <charset val="238"/>
      </rPr>
      <t xml:space="preserve"> </t>
    </r>
    <r>
      <rPr>
        <sz val="11"/>
        <color theme="1"/>
        <rFont val="Czcionka tekstu podstawowego"/>
        <charset val="238"/>
      </rPr>
      <t>SC18CNX2)</t>
    </r>
  </si>
  <si>
    <t>NEK2168GK, SC18CL, SC18CLX2</t>
  </si>
  <si>
    <t>EMT6152GK, FR8.5G</t>
  </si>
  <si>
    <r>
      <rPr>
        <b/>
        <sz val="11"/>
        <color theme="1"/>
        <rFont val="Czcionka tekstu podstawowego"/>
        <charset val="238"/>
      </rPr>
      <t>NT2160UV</t>
    </r>
    <r>
      <rPr>
        <sz val="11"/>
        <color theme="1"/>
        <rFont val="Calibri"/>
        <family val="2"/>
        <scheme val="minor"/>
      </rPr>
      <t xml:space="preserve"> (Rep. SCE18CNLX)</t>
    </r>
  </si>
  <si>
    <r>
      <rPr>
        <b/>
        <sz val="11"/>
        <color theme="1"/>
        <rFont val="Czcionka tekstu podstawowego"/>
        <charset val="238"/>
      </rPr>
      <t>NT2160U(V)</t>
    </r>
    <r>
      <rPr>
        <sz val="11"/>
        <color theme="1"/>
        <rFont val="Calibri"/>
        <family val="2"/>
        <scheme val="minor"/>
      </rPr>
      <t xml:space="preserve"> (Rep. SCE18CNLX)</t>
    </r>
  </si>
  <si>
    <r>
      <t xml:space="preserve">NT2160U </t>
    </r>
    <r>
      <rPr>
        <sz val="11"/>
        <color theme="1"/>
        <rFont val="Czcionka tekstu podstawowego"/>
        <charset val="238"/>
      </rPr>
      <t>(Rep</t>
    </r>
    <r>
      <rPr>
        <b/>
        <sz val="11"/>
        <color theme="1"/>
        <rFont val="Czcionka tekstu podstawowego"/>
        <charset val="238"/>
      </rPr>
      <t xml:space="preserve">. </t>
    </r>
    <r>
      <rPr>
        <sz val="11"/>
        <color theme="1"/>
        <rFont val="Czcionka tekstu podstawowego"/>
        <charset val="238"/>
      </rPr>
      <t>SC18CNX2)</t>
    </r>
  </si>
  <si>
    <r>
      <rPr>
        <b/>
        <sz val="11"/>
        <color theme="1"/>
        <rFont val="Czcionka tekstu podstawowego"/>
        <charset val="238"/>
      </rPr>
      <t xml:space="preserve">EMI70UER </t>
    </r>
    <r>
      <rPr>
        <sz val="11"/>
        <color theme="1"/>
        <rFont val="Czcionka tekstu podstawowego"/>
        <charset val="238"/>
      </rPr>
      <t xml:space="preserve"> (Rep. EMT6152U</t>
    </r>
    <r>
      <rPr>
        <b/>
        <sz val="11"/>
        <color theme="1"/>
        <rFont val="Czcionka tekstu podstawowego"/>
        <charset val="238"/>
      </rPr>
      <t>,</t>
    </r>
    <r>
      <rPr>
        <sz val="11"/>
        <color theme="1"/>
        <rFont val="Calibri"/>
        <family val="2"/>
        <scheme val="minor"/>
      </rPr>
      <t xml:space="preserve"> TL4.0CNX.2)</t>
    </r>
  </si>
  <si>
    <r>
      <t xml:space="preserve">EMT2117U </t>
    </r>
    <r>
      <rPr>
        <sz val="11"/>
        <color theme="1"/>
        <rFont val="Czcionka tekstu podstawowego"/>
        <charset val="238"/>
      </rPr>
      <t>(Rep. TL5CN, EMT6152U)</t>
    </r>
  </si>
  <si>
    <t>ø1 - 2,9m</t>
  </si>
  <si>
    <r>
      <rPr>
        <b/>
        <sz val="11"/>
        <rFont val="Czcionka tekstu podstawowego"/>
        <charset val="238"/>
      </rPr>
      <t>SC12CNX.2</t>
    </r>
    <r>
      <rPr>
        <sz val="11"/>
        <rFont val="Czcionka tekstu podstawowego"/>
        <charset val="238"/>
      </rPr>
      <t xml:space="preserve">  (Rep.NEK2134U) </t>
    </r>
  </si>
  <si>
    <r>
      <rPr>
        <b/>
        <sz val="11"/>
        <rFont val="Czcionka tekstu podstawowego"/>
        <charset val="238"/>
      </rPr>
      <t xml:space="preserve">NLE8.8CNT </t>
    </r>
    <r>
      <rPr>
        <sz val="11"/>
        <rFont val="Czcionka tekstu podstawowego"/>
        <charset val="238"/>
      </rPr>
      <t>(Rep.</t>
    </r>
    <r>
      <rPr>
        <b/>
        <sz val="11"/>
        <rFont val="Czcionka tekstu podstawowego"/>
        <charset val="238"/>
      </rPr>
      <t xml:space="preserve"> </t>
    </r>
    <r>
      <rPr>
        <sz val="11"/>
        <rFont val="Czcionka tekstu podstawowego"/>
        <charset val="238"/>
      </rPr>
      <t>SCE15CNLX)</t>
    </r>
  </si>
  <si>
    <r>
      <rPr>
        <b/>
        <sz val="11"/>
        <color theme="1"/>
        <rFont val="Czcionka tekstu podstawowego"/>
        <charset val="238"/>
      </rPr>
      <t xml:space="preserve">EMT2117U </t>
    </r>
    <r>
      <rPr>
        <sz val="11"/>
        <color theme="1"/>
        <rFont val="Czcionka tekstu podstawowego"/>
        <charset val="238"/>
      </rPr>
      <t>( Rep. TL4CN)</t>
    </r>
  </si>
  <si>
    <t>WS - 300 S</t>
  </si>
  <si>
    <t>ø1 - 3,6m</t>
  </si>
  <si>
    <r>
      <rPr>
        <b/>
        <sz val="11"/>
        <rFont val="Czcionka tekstu podstawowego"/>
        <charset val="238"/>
      </rPr>
      <t>SC12CNX.2</t>
    </r>
    <r>
      <rPr>
        <sz val="11"/>
        <rFont val="Czcionka tekstu podstawowego"/>
        <charset val="238"/>
      </rPr>
      <t xml:space="preserve"> (Rep. NEK2134U)</t>
    </r>
  </si>
  <si>
    <r>
      <rPr>
        <b/>
        <sz val="11"/>
        <color theme="1"/>
        <rFont val="Czcionka tekstu podstawowego"/>
        <charset val="238"/>
      </rPr>
      <t>TL4CN</t>
    </r>
    <r>
      <rPr>
        <sz val="11"/>
        <color theme="1"/>
        <rFont val="Czcionka tekstu podstawowego"/>
        <charset val="238"/>
      </rPr>
      <t>, (Rep. EMT2117U)</t>
    </r>
  </si>
  <si>
    <t>HTD45AA</t>
  </si>
  <si>
    <t>Pharmaceutical units - white</t>
  </si>
  <si>
    <r>
      <rPr>
        <b/>
        <sz val="11"/>
        <color theme="1"/>
        <rFont val="Czcionka tekstu podstawowego"/>
        <charset val="238"/>
      </rPr>
      <t>NT2210UV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</si>
  <si>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zcionka tekstu podstawowego"/>
        <charset val="238"/>
      </rPr>
      <t xml:space="preserve">TL4.8CNX.2, </t>
    </r>
    <r>
      <rPr>
        <sz val="11"/>
        <color theme="1"/>
        <rFont val="Czcionka tekstu podstawowego"/>
        <charset val="238"/>
      </rPr>
      <t xml:space="preserve">EMI50UER </t>
    </r>
  </si>
  <si>
    <r>
      <rPr>
        <b/>
        <sz val="11"/>
        <color theme="1"/>
        <rFont val="Czcionka tekstu podstawowego"/>
        <charset val="238"/>
      </rPr>
      <t>EMT2117U</t>
    </r>
    <r>
      <rPr>
        <sz val="11"/>
        <color theme="1"/>
        <rFont val="Czcionka tekstu podstawowego"/>
        <charset val="238"/>
      </rPr>
      <t xml:space="preserve">  (Rep. TL5CN</t>
    </r>
    <r>
      <rPr>
        <b/>
        <sz val="11"/>
        <color theme="1"/>
        <rFont val="Czcionka tekstu podstawowego"/>
        <charset val="238"/>
      </rPr>
      <t>,</t>
    </r>
    <r>
      <rPr>
        <sz val="11"/>
        <color theme="1"/>
        <rFont val="Calibri"/>
        <family val="2"/>
        <scheme val="minor"/>
      </rPr>
      <t xml:space="preserve"> EMT2117U)</t>
    </r>
  </si>
  <si>
    <t xml:space="preserve">EMT6152GK, FR8.5G /  EMT6152GK, FR8.5G </t>
  </si>
  <si>
    <t>ø0,8 - 2,25m/ ø1 - 3,7m</t>
  </si>
  <si>
    <t>90, 110</t>
  </si>
  <si>
    <r>
      <rPr>
        <b/>
        <sz val="11"/>
        <color theme="1"/>
        <rFont val="Czcionka tekstu podstawowego"/>
        <charset val="238"/>
      </rPr>
      <t>TL4.0CNX.2 (Rep. EMT6152U)</t>
    </r>
    <r>
      <rPr>
        <sz val="11"/>
        <color theme="1"/>
        <rFont val="Czcionka tekstu podstawowego"/>
        <charset val="238"/>
      </rPr>
      <t xml:space="preserve"> / </t>
    </r>
    <r>
      <rPr>
        <b/>
        <sz val="11"/>
        <color theme="1"/>
        <rFont val="Czcionka tekstu podstawowego"/>
        <charset val="238"/>
      </rPr>
      <t xml:space="preserve">NEK2160U </t>
    </r>
    <r>
      <rPr>
        <sz val="11"/>
        <color theme="1"/>
        <rFont val="Czcionka tekstu podstawowego"/>
        <charset val="238"/>
      </rPr>
      <t>(Rep</t>
    </r>
    <r>
      <rPr>
        <b/>
        <sz val="11"/>
        <color theme="1"/>
        <rFont val="Czcionka tekstu podstawowego"/>
        <charset val="238"/>
      </rPr>
      <t>.</t>
    </r>
    <r>
      <rPr>
        <sz val="11"/>
        <color theme="1"/>
        <rFont val="Czcionka tekstu podstawowego"/>
        <charset val="238"/>
      </rPr>
      <t xml:space="preserve"> NEK2134UV SC12CNX.2)</t>
    </r>
  </si>
  <si>
    <r>
      <rPr>
        <b/>
        <sz val="11"/>
        <color theme="1"/>
        <rFont val="Czcionka tekstu podstawowego"/>
        <charset val="238"/>
      </rPr>
      <t>EMI50UER / NT2160U(V</t>
    </r>
    <r>
      <rPr>
        <sz val="11"/>
        <color theme="1"/>
        <rFont val="Calibri"/>
        <family val="2"/>
        <scheme val="minor"/>
      </rPr>
      <t>)  (Rep. SCE15CNLX)</t>
    </r>
  </si>
  <si>
    <r>
      <rPr>
        <b/>
        <sz val="11"/>
        <color theme="1"/>
        <rFont val="Czcionka tekstu podstawowego"/>
        <charset val="238"/>
      </rPr>
      <t>EMT2117U</t>
    </r>
    <r>
      <rPr>
        <sz val="11"/>
        <color theme="1"/>
        <rFont val="Calibri"/>
        <family val="2"/>
        <scheme val="minor"/>
      </rPr>
      <t xml:space="preserve"> (Rep. TL5CN,EMT6152U) / </t>
    </r>
    <r>
      <rPr>
        <b/>
        <sz val="11"/>
        <color theme="1"/>
        <rFont val="Czcionka tekstu podstawowego"/>
        <charset val="238"/>
      </rPr>
      <t>SC12CNX2</t>
    </r>
    <r>
      <rPr>
        <sz val="11"/>
        <color theme="1"/>
        <rFont val="Czcionka tekstu podstawowego"/>
        <charset val="238"/>
      </rPr>
      <t xml:space="preserve"> (Rep</t>
    </r>
    <r>
      <rPr>
        <b/>
        <sz val="11"/>
        <color theme="1"/>
        <rFont val="Czcionka tekstu podstawowego"/>
        <charset val="238"/>
      </rPr>
      <t xml:space="preserve">. </t>
    </r>
    <r>
      <rPr>
        <sz val="11"/>
        <color theme="1"/>
        <rFont val="Calibri"/>
        <family val="2"/>
        <scheme val="minor"/>
      </rPr>
      <t>NEK2134U)</t>
    </r>
  </si>
  <si>
    <t>EMT6152GK, NEK2116Z / NEK2134GK, SC10CLX</t>
  </si>
  <si>
    <t>ø</t>
  </si>
  <si>
    <r>
      <rPr>
        <b/>
        <sz val="11"/>
        <rFont val="Czcionka tekstu podstawowego"/>
        <charset val="238"/>
      </rPr>
      <t>EMI50UER  / NLE8.8CNT</t>
    </r>
    <r>
      <rPr>
        <sz val="11"/>
        <rFont val="Czcionka tekstu podstawowego"/>
        <charset val="238"/>
      </rPr>
      <t xml:space="preserve">, SCE15CNLX </t>
    </r>
  </si>
  <si>
    <t>ø1,2 - 3,6m</t>
  </si>
  <si>
    <t xml:space="preserve">TL4.0CNX.2, EMI50UER </t>
  </si>
  <si>
    <r>
      <rPr>
        <b/>
        <sz val="11"/>
        <rFont val="Czcionka tekstu podstawowego"/>
        <charset val="238"/>
      </rPr>
      <t xml:space="preserve">TL4.0CNX.2, EMI50UER </t>
    </r>
    <r>
      <rPr>
        <sz val="11"/>
        <rFont val="Czcionka tekstu podstawowego"/>
        <charset val="238"/>
      </rPr>
      <t xml:space="preserve"> / </t>
    </r>
    <r>
      <rPr>
        <b/>
        <sz val="11"/>
        <rFont val="Czcionka tekstu podstawowego"/>
        <charset val="238"/>
      </rPr>
      <t>SC12CNX.2</t>
    </r>
    <r>
      <rPr>
        <sz val="11"/>
        <rFont val="Czcionka tekstu podstawowego"/>
        <charset val="238"/>
      </rPr>
      <t xml:space="preserve"> (Rep. NEK2134U)</t>
    </r>
  </si>
  <si>
    <r>
      <rPr>
        <b/>
        <sz val="11"/>
        <color theme="1"/>
        <rFont val="Czcionka tekstu podstawowego"/>
        <charset val="238"/>
      </rPr>
      <t xml:space="preserve">TL4CN </t>
    </r>
    <r>
      <rPr>
        <sz val="11"/>
        <color theme="1"/>
        <rFont val="Czcionka tekstu podstawowego"/>
        <charset val="238"/>
      </rPr>
      <t xml:space="preserve">(Rep. </t>
    </r>
    <r>
      <rPr>
        <sz val="11"/>
        <color theme="1"/>
        <rFont val="Calibri"/>
        <family val="2"/>
        <scheme val="minor"/>
      </rPr>
      <t>EMT2117U)</t>
    </r>
    <r>
      <rPr>
        <sz val="11"/>
        <color theme="1"/>
        <rFont val="Czcionka tekstu podstawowego"/>
        <charset val="238"/>
      </rPr>
      <t xml:space="preserve"> / </t>
    </r>
    <r>
      <rPr>
        <b/>
        <sz val="11"/>
        <color theme="1"/>
        <rFont val="Czcionka tekstu podstawowego"/>
        <charset val="238"/>
      </rPr>
      <t>SC12CNX2</t>
    </r>
    <r>
      <rPr>
        <sz val="11"/>
        <color theme="1"/>
        <rFont val="Czcionka tekstu podstawowego"/>
        <charset val="238"/>
      </rPr>
      <t xml:space="preserve"> (Rep. NEK2134U)</t>
    </r>
  </si>
  <si>
    <t>TL5G, TL4G / NEK2134GK, SC12CL</t>
  </si>
  <si>
    <t>ø1 - 3,7m</t>
  </si>
  <si>
    <r>
      <t xml:space="preserve">TL4CN </t>
    </r>
    <r>
      <rPr>
        <sz val="11"/>
        <color theme="1"/>
        <rFont val="Czcionka tekstu podstawowego"/>
        <charset val="238"/>
      </rPr>
      <t>(Rep. EMT2117U)</t>
    </r>
  </si>
  <si>
    <t>TL5G, TL4G / TL5G, TL4G</t>
  </si>
  <si>
    <t xml:space="preserve">S/S - 300 S </t>
  </si>
  <si>
    <t>ø1 - 3,5m/ ø1 - 3,7m</t>
  </si>
  <si>
    <r>
      <rPr>
        <b/>
        <sz val="11"/>
        <rFont val="Czcionka tekstu podstawowego"/>
        <charset val="238"/>
      </rPr>
      <t xml:space="preserve">TL4.0CNX.2 </t>
    </r>
    <r>
      <rPr>
        <sz val="11"/>
        <rFont val="Czcionka tekstu podstawowego"/>
        <charset val="238"/>
      </rPr>
      <t xml:space="preserve">/ </t>
    </r>
    <r>
      <rPr>
        <b/>
        <sz val="11"/>
        <rFont val="Czcionka tekstu podstawowego"/>
        <charset val="238"/>
      </rPr>
      <t>SC12CNX.2</t>
    </r>
    <r>
      <rPr>
        <sz val="11"/>
        <rFont val="Czcionka tekstu podstawowego"/>
        <charset val="238"/>
      </rPr>
      <t xml:space="preserve"> (Rep. NEK2134U)</t>
    </r>
  </si>
  <si>
    <t xml:space="preserve">S/SN - 300 S </t>
  </si>
  <si>
    <r>
      <t xml:space="preserve">NEK2134GK </t>
    </r>
    <r>
      <rPr>
        <sz val="11"/>
        <color rgb="FFFF0000"/>
        <rFont val="Czcionka tekstu podstawowego"/>
      </rPr>
      <t>(E / 50 Hz)</t>
    </r>
    <r>
      <rPr>
        <sz val="11"/>
        <color theme="1"/>
        <rFont val="Calibri"/>
        <family val="2"/>
        <scheme val="minor"/>
      </rPr>
      <t xml:space="preserve">, SC12CL </t>
    </r>
    <r>
      <rPr>
        <sz val="11"/>
        <color rgb="FFFF0000"/>
        <rFont val="Czcionka tekstu podstawowego"/>
      </rPr>
      <t>(D / 50 Hz)</t>
    </r>
  </si>
  <si>
    <t xml:space="preserve">SN - 300 S </t>
  </si>
  <si>
    <r>
      <t xml:space="preserve">TL5G </t>
    </r>
    <r>
      <rPr>
        <sz val="11"/>
        <color rgb="FFFF0000"/>
        <rFont val="Czcionka tekstu podstawowego"/>
      </rPr>
      <t>(D / 50/60 Hz)</t>
    </r>
    <r>
      <rPr>
        <sz val="11"/>
        <color theme="1"/>
        <rFont val="Calibri"/>
        <family val="2"/>
        <scheme val="minor"/>
      </rPr>
      <t xml:space="preserve">, TL4G </t>
    </r>
    <r>
      <rPr>
        <sz val="11"/>
        <color rgb="FFFF0000"/>
        <rFont val="Czcionka tekstu podstawowego"/>
      </rPr>
      <t>(D / 50 Hz)</t>
    </r>
  </si>
  <si>
    <t xml:space="preserve">S - 300 S </t>
  </si>
  <si>
    <t>LR 55</t>
  </si>
  <si>
    <t>Laboratory units - white</t>
  </si>
  <si>
    <t>Additional Notifications</t>
  </si>
  <si>
    <t>Standard compressor (brand/model)</t>
  </si>
  <si>
    <t>Tecumseh</t>
  </si>
  <si>
    <t>Embraco</t>
  </si>
  <si>
    <t>Danfoss</t>
  </si>
  <si>
    <t>Capillary length</t>
  </si>
  <si>
    <t>The amount of R290 [g]</t>
  </si>
  <si>
    <t>R290 115V 60Hz</t>
  </si>
  <si>
    <t>R290 230V 60Hz</t>
  </si>
  <si>
    <t>R290 230V 50Hz</t>
  </si>
  <si>
    <t>R404a / R134a 230V 50/60 HZ</t>
  </si>
  <si>
    <t>Universal compressors for  Arctiko</t>
  </si>
  <si>
    <t>x- available compressors with universal power supply 50/60 Hz</t>
  </si>
  <si>
    <t>D = Danfoss / E = Embraco)</t>
  </si>
  <si>
    <t xml:space="preserve">Modtaget i mail d. 05.05.2020 Af Andrzej Bolarus CC Bartosz </t>
  </si>
  <si>
    <r>
      <rPr>
        <b/>
        <sz val="12"/>
        <color rgb="FFFFC000"/>
        <rFont val="Calibri"/>
        <family val="2"/>
        <scheme val="minor"/>
      </rPr>
      <t xml:space="preserve">  SC12CNX2 (Rep. NEK2134U)</t>
    </r>
    <r>
      <rPr>
        <b/>
        <sz val="12"/>
        <color theme="4"/>
        <rFont val="Calibri"/>
        <family val="2"/>
        <scheme val="minor"/>
      </rPr>
      <t xml:space="preserve">/ </t>
    </r>
    <r>
      <rPr>
        <b/>
        <sz val="12"/>
        <color rgb="FF92D050"/>
        <rFont val="Calibri"/>
        <family val="2"/>
        <scheme val="minor"/>
      </rPr>
      <t>NT2160U(V), (Rep. SCE15CNLX)</t>
    </r>
  </si>
  <si>
    <r>
      <rPr>
        <b/>
        <sz val="12"/>
        <color rgb="FFFFC000"/>
        <rFont val="Calibri"/>
        <family val="2"/>
        <scheme val="minor"/>
      </rPr>
      <t>SC12CNX2 (Rep. NEK2134U)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EMI50UER  / NT2160U(V), (Rep. SCE15CNLX)</t>
    </r>
  </si>
  <si>
    <r>
      <rPr>
        <b/>
        <sz val="12"/>
        <color rgb="FFFFC000"/>
        <rFont val="Calibri"/>
        <family val="2"/>
        <scheme val="minor"/>
      </rPr>
      <t xml:space="preserve">/ SC12CNX2 (Rep. NEK2134U) </t>
    </r>
    <r>
      <rPr>
        <b/>
        <sz val="12"/>
        <color theme="4"/>
        <rFont val="Calibri"/>
        <family val="2"/>
        <scheme val="minor"/>
      </rPr>
      <t xml:space="preserve">/  </t>
    </r>
    <r>
      <rPr>
        <b/>
        <sz val="12"/>
        <color rgb="FF92D050"/>
        <rFont val="Calibri"/>
        <family val="2"/>
        <scheme val="minor"/>
      </rPr>
      <t xml:space="preserve">NLE8.8CNT, SCE15CNLX </t>
    </r>
  </si>
  <si>
    <r>
      <rPr>
        <b/>
        <sz val="12"/>
        <color rgb="FFFFC000"/>
        <rFont val="Calibri"/>
        <family val="2"/>
        <scheme val="minor"/>
      </rPr>
      <t xml:space="preserve"> SC12CNX2 (Rep. NEK2134U) </t>
    </r>
    <r>
      <rPr>
        <b/>
        <sz val="12"/>
        <color theme="4"/>
        <rFont val="Calibri"/>
        <family val="2"/>
        <scheme val="minor"/>
      </rPr>
      <t>/</t>
    </r>
    <r>
      <rPr>
        <b/>
        <sz val="12"/>
        <color rgb="FF92D050"/>
        <rFont val="Calibri"/>
        <family val="2"/>
        <scheme val="minor"/>
      </rPr>
      <t xml:space="preserve"> NT2160U(V)  (Rep. SCE15CNLX)</t>
    </r>
  </si>
  <si>
    <r>
      <rPr>
        <b/>
        <sz val="12"/>
        <color rgb="FFFFC000"/>
        <rFont val="Calibri"/>
        <family val="2"/>
        <scheme val="minor"/>
      </rPr>
      <t>NEK6210U (Rep. NEK2134U)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 xml:space="preserve"> NLE8.8CNT</t>
    </r>
  </si>
  <si>
    <r>
      <rPr>
        <b/>
        <sz val="12"/>
        <color rgb="FFFFC000"/>
        <rFont val="Calibri"/>
        <family val="2"/>
        <scheme val="minor"/>
      </rPr>
      <t>NT2210U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 xml:space="preserve">NT2210UV </t>
    </r>
  </si>
  <si>
    <r>
      <t>TL4CN, (Rep. EMT2117U) /</t>
    </r>
    <r>
      <rPr>
        <b/>
        <sz val="12"/>
        <color rgb="FF92D050"/>
        <rFont val="Calibri"/>
        <family val="2"/>
        <scheme val="minor"/>
      </rPr>
      <t xml:space="preserve"> EMI50UER </t>
    </r>
  </si>
  <si>
    <r>
      <t>SC12CNX2 (Rep. NEK2134U ) /</t>
    </r>
    <r>
      <rPr>
        <b/>
        <sz val="12"/>
        <color rgb="FF92D050"/>
        <rFont val="Calibri"/>
        <family val="2"/>
        <scheme val="minor"/>
      </rPr>
      <t xml:space="preserve"> NLE8.8CNT</t>
    </r>
  </si>
  <si>
    <r>
      <t>EMT2117U ( Rep. TL4CN) /</t>
    </r>
    <r>
      <rPr>
        <b/>
        <sz val="12"/>
        <color rgb="FF92D050"/>
        <rFont val="Calibri"/>
        <family val="2"/>
        <scheme val="minor"/>
      </rPr>
      <t xml:space="preserve"> EMI50UER </t>
    </r>
  </si>
  <si>
    <r>
      <rPr>
        <b/>
        <sz val="12"/>
        <color rgb="FFFFC000"/>
        <rFont val="Calibri"/>
        <family val="2"/>
        <scheme val="minor"/>
      </rPr>
      <t>EMT2117U (Rep. TL5CN, EMT6152U)</t>
    </r>
    <r>
      <rPr>
        <b/>
        <sz val="12"/>
        <color rgb="FF92D050"/>
        <rFont val="Calibri"/>
        <family val="2"/>
        <scheme val="minor"/>
      </rPr>
      <t xml:space="preserve"> / EMI70UER </t>
    </r>
  </si>
  <si>
    <r>
      <t xml:space="preserve">EMT 2117U (Rep. TL5CN, EMT6152U) / </t>
    </r>
    <r>
      <rPr>
        <b/>
        <sz val="12"/>
        <color rgb="FF92D050"/>
        <rFont val="Calibri"/>
        <family val="2"/>
        <scheme val="minor"/>
      </rPr>
      <t>EMI70UER</t>
    </r>
  </si>
  <si>
    <r>
      <rPr>
        <b/>
        <sz val="12"/>
        <color rgb="FFFFC000"/>
        <rFont val="Calibri"/>
        <family val="2"/>
        <scheme val="minor"/>
      </rPr>
      <t>NEK6210U (Rep. NEK2134U)</t>
    </r>
    <r>
      <rPr>
        <b/>
        <sz val="12"/>
        <color rgb="FF92D050"/>
        <rFont val="Calibri"/>
        <family val="2"/>
        <scheme val="minor"/>
      </rPr>
      <t xml:space="preserve"> /NLE8.8CNT</t>
    </r>
  </si>
  <si>
    <r>
      <rPr>
        <b/>
        <sz val="12"/>
        <color rgb="FFFFC000"/>
        <rFont val="Calibri"/>
        <family val="2"/>
        <scheme val="minor"/>
      </rPr>
      <t>SC12CNX2 (Rep. NEK2134U )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NLE8.8CNT (Rep. SCE15CNLX)</t>
    </r>
  </si>
  <si>
    <r>
      <rPr>
        <b/>
        <sz val="12"/>
        <color rgb="FFFFC000"/>
        <rFont val="Calibri"/>
        <family val="2"/>
        <scheme val="minor"/>
      </rPr>
      <t>NT2160U (Rep. SC18CNX2)</t>
    </r>
    <r>
      <rPr>
        <b/>
        <sz val="12"/>
        <color rgb="FF92D050"/>
        <rFont val="Calibri"/>
        <family val="2"/>
        <scheme val="minor"/>
      </rPr>
      <t xml:space="preserve"> / NT2160U(V) (Rep. SCE18CNLX)</t>
    </r>
  </si>
  <si>
    <r>
      <t xml:space="preserve">NT2160U (Rep. SC18CNX2) /  </t>
    </r>
    <r>
      <rPr>
        <b/>
        <sz val="12"/>
        <color rgb="FF92D050"/>
        <rFont val="Calibri"/>
        <family val="2"/>
        <scheme val="minor"/>
      </rPr>
      <t>NT2160U(V), (Rep. SCE18CNLX)</t>
    </r>
  </si>
  <si>
    <r>
      <rPr>
        <b/>
        <sz val="12"/>
        <color rgb="FFFFC000"/>
        <rFont val="Calibri"/>
        <family val="2"/>
        <scheme val="minor"/>
      </rPr>
      <t>NT2210U</t>
    </r>
    <r>
      <rPr>
        <b/>
        <sz val="12"/>
        <color rgb="FF92D050"/>
        <rFont val="Calibri"/>
        <family val="2"/>
        <scheme val="minor"/>
      </rPr>
      <t xml:space="preserve"> / NT2210UV </t>
    </r>
  </si>
  <si>
    <r>
      <t>TL4CN (Rep. EMT2117U) /</t>
    </r>
    <r>
      <rPr>
        <b/>
        <sz val="12"/>
        <color rgb="FF92D050"/>
        <rFont val="Calibri"/>
        <family val="2"/>
        <scheme val="minor"/>
      </rPr>
      <t xml:space="preserve">EMI50UER </t>
    </r>
  </si>
  <si>
    <r>
      <rPr>
        <b/>
        <sz val="12"/>
        <color rgb="FFFFC000"/>
        <rFont val="Calibri"/>
        <family val="2"/>
        <scheme val="minor"/>
      </rPr>
      <t>EMT 2117U ( Rep. TL4CN)</t>
    </r>
    <r>
      <rPr>
        <b/>
        <sz val="12"/>
        <color rgb="FF92D050"/>
        <rFont val="Calibri"/>
        <family val="2"/>
        <scheme val="minor"/>
      </rPr>
      <t xml:space="preserve">/ EMI50UER </t>
    </r>
  </si>
  <si>
    <r>
      <t xml:space="preserve">NEK6210U (Rep. NEK2134U) /  </t>
    </r>
    <r>
      <rPr>
        <b/>
        <sz val="12"/>
        <color rgb="FF92D050"/>
        <rFont val="Calibri"/>
        <family val="2"/>
        <scheme val="minor"/>
      </rPr>
      <t>NLE8.8CNT</t>
    </r>
  </si>
  <si>
    <r>
      <t>EMT2117U  (Rep. TL5CN) /</t>
    </r>
    <r>
      <rPr>
        <b/>
        <sz val="12"/>
        <color rgb="FF92D050"/>
        <rFont val="Calibri"/>
        <family val="2"/>
        <scheme val="minor"/>
      </rPr>
      <t xml:space="preserve"> EMI50UER </t>
    </r>
  </si>
  <si>
    <r>
      <t xml:space="preserve">EMT2117U, (Rep. EMI70UER) (-20/45) / </t>
    </r>
    <r>
      <rPr>
        <b/>
        <sz val="12"/>
        <color rgb="FF92D050"/>
        <rFont val="Calibri"/>
        <family val="2"/>
        <scheme val="minor"/>
      </rPr>
      <t>EMI70UER</t>
    </r>
  </si>
  <si>
    <r>
      <t xml:space="preserve">NEK2134U (Rep. NEK6210U ) (-20/45)/  </t>
    </r>
    <r>
      <rPr>
        <b/>
        <sz val="12"/>
        <color rgb="FF92D050"/>
        <rFont val="Calibri"/>
        <family val="2"/>
        <scheme val="minor"/>
      </rPr>
      <t>NLE8.8CNT</t>
    </r>
  </si>
  <si>
    <r>
      <rPr>
        <b/>
        <sz val="12"/>
        <color rgb="FFFFC000"/>
        <rFont val="Calibri"/>
        <family val="2"/>
        <scheme val="minor"/>
      </rPr>
      <t>EMT2117U  (Rep. TL5CN, EMT2117U)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 xml:space="preserve">EMI50UER </t>
    </r>
  </si>
  <si>
    <r>
      <rPr>
        <b/>
        <sz val="12"/>
        <color indexed="10"/>
        <rFont val="Calibri"/>
        <family val="2"/>
        <scheme val="minor"/>
      </rPr>
      <t xml:space="preserve">TAG 4573T </t>
    </r>
    <r>
      <rPr>
        <b/>
        <sz val="12"/>
        <color indexed="8"/>
        <rFont val="Calibri"/>
        <family val="2"/>
        <scheme val="minor"/>
      </rPr>
      <t>Tecumseh     R 22 LRA 61 400 V X 3P/ 50 HZ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indexed="10"/>
        <rFont val="Calibri"/>
        <family val="2"/>
        <scheme val="minor"/>
      </rPr>
      <t>440 V X 3P/60HZ</t>
    </r>
  </si>
  <si>
    <r>
      <rPr>
        <b/>
        <sz val="12"/>
        <color indexed="10"/>
        <rFont val="Calibri"/>
        <family val="2"/>
        <scheme val="minor"/>
      </rPr>
      <t xml:space="preserve">TAG 4573T </t>
    </r>
    <r>
      <rPr>
        <b/>
        <sz val="12"/>
        <color indexed="8"/>
        <rFont val="Calibri"/>
        <family val="2"/>
        <scheme val="minor"/>
      </rPr>
      <t xml:space="preserve">Tecumseh     R 22 LRA 61 400 V X 3P/ 50 HZ </t>
    </r>
    <r>
      <rPr>
        <b/>
        <sz val="12"/>
        <color indexed="10"/>
        <rFont val="Calibri"/>
        <family val="2"/>
        <scheme val="minor"/>
      </rPr>
      <t>440 V X 3P/60HZ</t>
    </r>
  </si>
  <si>
    <r>
      <rPr>
        <b/>
        <sz val="12"/>
        <color rgb="FFFFC000"/>
        <rFont val="Calibri"/>
        <family val="2"/>
        <scheme val="minor"/>
      </rPr>
      <t>TL4CN, (Rep. EMT2117U)</t>
    </r>
    <r>
      <rPr>
        <b/>
        <sz val="12"/>
        <color theme="4"/>
        <rFont val="Calibri"/>
        <family val="2"/>
        <scheme val="minor"/>
      </rPr>
      <t>/</t>
    </r>
    <r>
      <rPr>
        <b/>
        <sz val="12"/>
        <color rgb="FF92D050"/>
        <rFont val="Calibri"/>
        <family val="2"/>
        <scheme val="minor"/>
      </rPr>
      <t>EMI50UER</t>
    </r>
    <r>
      <rPr>
        <b/>
        <sz val="12"/>
        <color theme="4"/>
        <rFont val="Calibri"/>
        <family val="2"/>
        <scheme val="minor"/>
      </rPr>
      <t xml:space="preserve"> </t>
    </r>
  </si>
  <si>
    <r>
      <rPr>
        <b/>
        <sz val="12"/>
        <color rgb="FFFFC000"/>
        <rFont val="Calibri"/>
        <family val="2"/>
        <scheme val="minor"/>
      </rPr>
      <t>EMT2117U ( Rep. TL4CN)/</t>
    </r>
    <r>
      <rPr>
        <b/>
        <sz val="12"/>
        <color rgb="FF92D050"/>
        <rFont val="Calibri"/>
        <family val="2"/>
        <scheme val="minor"/>
      </rPr>
      <t xml:space="preserve"> EMI50UER </t>
    </r>
  </si>
  <si>
    <r>
      <rPr>
        <b/>
        <sz val="12"/>
        <color rgb="FFFFC000"/>
        <rFont val="Calibri"/>
        <family val="2"/>
        <scheme val="minor"/>
      </rPr>
      <t>EMT2117U (Rep. TL5CN, EMT6152U)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 xml:space="preserve">EMI70UER </t>
    </r>
  </si>
  <si>
    <r>
      <rPr>
        <b/>
        <sz val="12"/>
        <color rgb="FFFFC000"/>
        <rFont val="Calibri"/>
        <family val="2"/>
        <scheme val="minor"/>
      </rPr>
      <t>EMT2117U  (Rep. TL5CN, EMT2117U)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 xml:space="preserve">EMI50UER </t>
    </r>
  </si>
  <si>
    <r>
      <rPr>
        <b/>
        <sz val="12"/>
        <color rgb="FFFFC000"/>
        <rFont val="Calibri"/>
        <family val="2"/>
        <scheme val="minor"/>
      </rPr>
      <t>EMT 2117U (Rep. TL5CN, EMT6152U)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EMI70UER</t>
    </r>
  </si>
  <si>
    <r>
      <rPr>
        <b/>
        <sz val="12"/>
        <color rgb="FFFFC000"/>
        <rFont val="Calibri"/>
        <family val="2"/>
        <scheme val="minor"/>
      </rPr>
      <t>SC12CNX2 (Rep. NEK2134U )</t>
    </r>
    <r>
      <rPr>
        <b/>
        <sz val="12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NLE8.8CNT</t>
    </r>
  </si>
  <si>
    <r>
      <rPr>
        <b/>
        <sz val="12"/>
        <color rgb="FFFFC000"/>
        <rFont val="Calibri"/>
        <family val="2"/>
        <scheme val="minor"/>
      </rPr>
      <t xml:space="preserve">SC12CNX2 (Rep. NEK2134U ) </t>
    </r>
    <r>
      <rPr>
        <b/>
        <sz val="12"/>
        <color theme="4"/>
        <rFont val="Calibri"/>
        <family val="2"/>
        <scheme val="minor"/>
      </rPr>
      <t xml:space="preserve">/ </t>
    </r>
    <r>
      <rPr>
        <b/>
        <sz val="12"/>
        <color rgb="FF92D050"/>
        <rFont val="Calibri"/>
        <family val="2"/>
        <scheme val="minor"/>
      </rPr>
      <t>NLE8.8CNT (Rep. SCE15CNLX)</t>
    </r>
  </si>
  <si>
    <r>
      <rPr>
        <b/>
        <sz val="12"/>
        <color rgb="FFFFC000"/>
        <rFont val="Calibri"/>
        <family val="2"/>
        <scheme val="minor"/>
      </rPr>
      <t>NT2160U(V) (Rep. SCE18CNLX)</t>
    </r>
    <r>
      <rPr>
        <b/>
        <sz val="12"/>
        <color theme="4"/>
        <rFont val="Calibri"/>
        <family val="2"/>
        <scheme val="minor"/>
      </rPr>
      <t xml:space="preserve"> /</t>
    </r>
    <r>
      <rPr>
        <b/>
        <sz val="12"/>
        <color rgb="FF92D050"/>
        <rFont val="Calibri"/>
        <family val="2"/>
        <scheme val="minor"/>
      </rPr>
      <t xml:space="preserve"> NT2160U(V) (Rep. SCE18CNLX)</t>
    </r>
  </si>
  <si>
    <r>
      <rPr>
        <b/>
        <sz val="12"/>
        <color rgb="FFFFC000"/>
        <rFont val="Calibri"/>
        <family val="2"/>
        <scheme val="minor"/>
      </rPr>
      <t>NT2160U (Rep. SC18CNX2)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NT2160U(V), (Rep. SCE18CNLX)</t>
    </r>
  </si>
  <si>
    <r>
      <rPr>
        <b/>
        <sz val="12"/>
        <color rgb="FFFFC000"/>
        <rFont val="Calibri"/>
        <family val="2"/>
        <scheme val="minor"/>
      </rPr>
      <t>TL4CN (Rep. EMT2117U)</t>
    </r>
    <r>
      <rPr>
        <b/>
        <sz val="12"/>
        <color theme="4"/>
        <rFont val="Calibri"/>
        <family val="2"/>
        <scheme val="minor"/>
      </rPr>
      <t xml:space="preserve"> /</t>
    </r>
    <r>
      <rPr>
        <b/>
        <sz val="12"/>
        <color rgb="FF92D050"/>
        <rFont val="Calibri"/>
        <family val="2"/>
        <scheme val="minor"/>
      </rPr>
      <t>EMI50UER  /</t>
    </r>
  </si>
  <si>
    <r>
      <rPr>
        <b/>
        <sz val="12"/>
        <color rgb="FFFFC000"/>
        <rFont val="Calibri"/>
        <family val="2"/>
        <scheme val="minor"/>
      </rPr>
      <t>EMT2117U (Rep. TL5CN,EMT6152U)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EMI50UER</t>
    </r>
    <r>
      <rPr>
        <b/>
        <sz val="12"/>
        <color theme="4"/>
        <rFont val="Calibri"/>
        <family val="2"/>
        <scheme val="minor"/>
      </rPr>
      <t xml:space="preserve"> </t>
    </r>
  </si>
  <si>
    <r>
      <rPr>
        <b/>
        <sz val="12"/>
        <color rgb="FFFFC000"/>
        <rFont val="Calibri"/>
        <family val="2"/>
        <scheme val="minor"/>
      </rPr>
      <t>TL4CN (Rep. EMT2117U)</t>
    </r>
    <r>
      <rPr>
        <b/>
        <sz val="12"/>
        <color theme="4"/>
        <rFont val="Calibri"/>
        <family val="2"/>
        <scheme val="minor"/>
      </rPr>
      <t xml:space="preserve"> / </t>
    </r>
    <r>
      <rPr>
        <b/>
        <sz val="12"/>
        <color rgb="FF92D050"/>
        <rFont val="Calibri"/>
        <family val="2"/>
        <scheme val="minor"/>
      </rPr>
      <t>SC12CNX2 (Rep. NEK2134U)</t>
    </r>
  </si>
  <si>
    <r>
      <rPr>
        <b/>
        <sz val="12"/>
        <color rgb="FFFFC000"/>
        <rFont val="Calibri"/>
        <family val="2"/>
        <scheme val="minor"/>
      </rPr>
      <t>EMT2117U (Rep. TL5CN,EMT6152U)</t>
    </r>
    <r>
      <rPr>
        <b/>
        <sz val="12"/>
        <color theme="4"/>
        <rFont val="Calibri"/>
        <family val="2"/>
        <scheme val="minor"/>
      </rPr>
      <t xml:space="preserve">  / </t>
    </r>
    <r>
      <rPr>
        <b/>
        <sz val="12"/>
        <color rgb="FF92D050"/>
        <rFont val="Calibri"/>
        <family val="2"/>
        <scheme val="minor"/>
      </rPr>
      <t xml:space="preserve">EMI50UER  </t>
    </r>
  </si>
  <si>
    <t>P10</t>
  </si>
  <si>
    <t>P90</t>
  </si>
  <si>
    <t>P50</t>
  </si>
  <si>
    <t>DAI 1408-3</t>
  </si>
  <si>
    <t>DAI 1408-2</t>
  </si>
  <si>
    <t>Katalog 2020</t>
  </si>
  <si>
    <t>Varmeafgivelse</t>
  </si>
  <si>
    <r>
      <t>watt</t>
    </r>
    <r>
      <rPr>
        <sz val="11"/>
        <color theme="1"/>
        <rFont val="Calibri"/>
        <family val="2"/>
        <scheme val="minor"/>
      </rPr>
      <t>/h</t>
    </r>
  </si>
  <si>
    <t>10.9</t>
  </si>
  <si>
    <t>10,6 kWh/24h</t>
  </si>
  <si>
    <t>P500GG: 12,4 kWh/24h</t>
  </si>
  <si>
    <t>P610GG: 13,5 kWh/24h</t>
  </si>
  <si>
    <t xml:space="preserve">P820GG: 17,3 </t>
  </si>
  <si>
    <t>Katalog 2021</t>
  </si>
  <si>
    <t>P390GG</t>
  </si>
  <si>
    <t>P500GG</t>
  </si>
  <si>
    <t>P610GG</t>
  </si>
  <si>
    <t>P820GG</t>
  </si>
  <si>
    <t>pr døgn</t>
  </si>
  <si>
    <t>pr time</t>
  </si>
  <si>
    <t>Ø2,0*0,8</t>
  </si>
  <si>
    <t>LFTE 515</t>
  </si>
  <si>
    <t>Website 2021</t>
  </si>
  <si>
    <t>117 g</t>
  </si>
  <si>
    <t>108 g</t>
  </si>
  <si>
    <t>LTF 220</t>
  </si>
  <si>
    <t>VT208</t>
  </si>
  <si>
    <t>137 g</t>
  </si>
  <si>
    <t xml:space="preserve">137 g </t>
  </si>
  <si>
    <t>EP88: 450, R14:80g, CH4:30g, AR:35g</t>
  </si>
  <si>
    <t>EP88: 480, R14:90g, CH4:30g, AR:40g</t>
  </si>
  <si>
    <t>LFE 360</t>
  </si>
  <si>
    <t>LF 660-2</t>
  </si>
  <si>
    <t>Temp. Range
°C</t>
  </si>
  <si>
    <t>-30/+4</t>
  </si>
  <si>
    <t>-25/-15</t>
  </si>
  <si>
    <t>+2/+8</t>
  </si>
  <si>
    <t>-30</t>
  </si>
  <si>
    <t>-10/-25</t>
  </si>
  <si>
    <t>ULUF P390GG</t>
  </si>
  <si>
    <t>ULUF P500GG</t>
  </si>
  <si>
    <t>ULUF P610GG</t>
  </si>
  <si>
    <t>ULUF P820GG</t>
  </si>
  <si>
    <t>GG20</t>
  </si>
  <si>
    <t>-45</t>
  </si>
  <si>
    <t>-60</t>
  </si>
  <si>
    <t>-86</t>
  </si>
  <si>
    <t>-150</t>
  </si>
  <si>
    <t>N</t>
  </si>
  <si>
    <t>% fyldning</t>
  </si>
  <si>
    <t>GWP</t>
  </si>
  <si>
    <t>Standard Units</t>
  </si>
  <si>
    <t>Voltage [V]</t>
  </si>
  <si>
    <t>El. current: [A]</t>
  </si>
  <si>
    <t xml:space="preserve">Refrigerant </t>
  </si>
  <si>
    <t>t CO2 eq</t>
  </si>
  <si>
    <t>Compresor type</t>
  </si>
  <si>
    <t>Weight [kg]</t>
  </si>
  <si>
    <r>
      <t>Inside temp. [C</t>
    </r>
    <r>
      <rPr>
        <sz val="14"/>
        <color theme="0"/>
        <rFont val="Calibri"/>
        <family val="2"/>
        <charset val="238"/>
      </rPr>
      <t>˚</t>
    </r>
    <r>
      <rPr>
        <b/>
        <sz val="14"/>
        <color theme="0"/>
        <rFont val="Calibri"/>
        <family val="2"/>
        <charset val="238"/>
      </rPr>
      <t>]</t>
    </r>
  </si>
  <si>
    <t>Climatic class</t>
  </si>
  <si>
    <t>230V 50Hz</t>
  </si>
  <si>
    <t>0</t>
  </si>
  <si>
    <t xml:space="preserve"> SC12CNX.2</t>
  </si>
  <si>
    <t>-10 -30</t>
  </si>
  <si>
    <t>230V 60Hz</t>
  </si>
  <si>
    <t xml:space="preserve"> NLE8.8CNT</t>
  </si>
  <si>
    <t xml:space="preserve">230V 50Hz / 230V 50Hz </t>
  </si>
  <si>
    <t>1,4 / 2,9</t>
  </si>
  <si>
    <t xml:space="preserve"> TL4CN / SC12CNX.2</t>
  </si>
  <si>
    <t>+1 +10 / -10 -30</t>
  </si>
  <si>
    <t>230V 60Hz / 230V 60Hz</t>
  </si>
  <si>
    <t xml:space="preserve"> EMI50UER /  NT2160U </t>
  </si>
  <si>
    <t xml:space="preserve"> NLE8.8CNT </t>
  </si>
  <si>
    <t xml:space="preserve"> NT2160U</t>
  </si>
  <si>
    <t>LF 700 D</t>
  </si>
  <si>
    <t xml:space="preserve"> NEU2168U / NEU2168U</t>
  </si>
  <si>
    <t>1,4 / 2,8</t>
  </si>
  <si>
    <t xml:space="preserve"> NT2210U </t>
  </si>
  <si>
    <t xml:space="preserve"> NT2210UV </t>
  </si>
  <si>
    <t>230V 50/60Hz</t>
  </si>
  <si>
    <t xml:space="preserve"> EMI50UER </t>
  </si>
  <si>
    <t>+1 +10</t>
  </si>
  <si>
    <t>1,4 / 1,4</t>
  </si>
  <si>
    <t xml:space="preserve"> TL4CN / TL4CN</t>
  </si>
  <si>
    <t>+1 +10 / +1 +10</t>
  </si>
  <si>
    <t>LR 270</t>
  </si>
  <si>
    <t xml:space="preserve"> TL4CN </t>
  </si>
  <si>
    <t xml:space="preserve"> EMT2117U</t>
  </si>
  <si>
    <t xml:space="preserve"> EMI70UER </t>
  </si>
  <si>
    <t>LR 700 D</t>
  </si>
  <si>
    <t xml:space="preserve"> EMI70UER  / EMI70UER</t>
  </si>
  <si>
    <t xml:space="preserve"> NEK6210U</t>
  </si>
  <si>
    <t>1,7/2,9</t>
  </si>
  <si>
    <t xml:space="preserve"> EMT2117U /  SC12CNX.2</t>
  </si>
  <si>
    <t>2,9 / 2,9</t>
  </si>
  <si>
    <t xml:space="preserve"> SC12CNX.2 / SC12CNX.2</t>
  </si>
  <si>
    <t>-10 -30 / -10 -30</t>
  </si>
  <si>
    <t>PR 1400 D</t>
  </si>
  <si>
    <t xml:space="preserve"> NEK2134U / NEK2134U</t>
  </si>
  <si>
    <t>-10 -23</t>
  </si>
  <si>
    <t>-10 -40</t>
  </si>
  <si>
    <t>BBR Units</t>
  </si>
  <si>
    <t>EMI50UER</t>
  </si>
  <si>
    <t>BBR 100 D</t>
  </si>
  <si>
    <t>EMI50UER / EMI50UER</t>
  </si>
  <si>
    <t xml:space="preserve">TL4CN </t>
  </si>
  <si>
    <t xml:space="preserve">1,7 / 1,7 </t>
  </si>
  <si>
    <t xml:space="preserve">   EMT2117U / EMT2117U</t>
  </si>
  <si>
    <t xml:space="preserve">   EMI70UER </t>
  </si>
  <si>
    <t>BBR 500 D</t>
  </si>
  <si>
    <t>2 / 2</t>
  </si>
  <si>
    <t xml:space="preserve">   EMI70UER  / EMI70UER</t>
  </si>
  <si>
    <t>2,1 / 2,1</t>
  </si>
  <si>
    <t>NEK6210U</t>
  </si>
  <si>
    <t xml:space="preserve">   NLE8.8CNT</t>
  </si>
  <si>
    <t>2,6 / 2,6</t>
  </si>
  <si>
    <t>NEK6210U / NEK6210U</t>
  </si>
  <si>
    <t>230V - 50/60Hz - 8,5A</t>
  </si>
  <si>
    <t>2 x SC21CNX.2</t>
  </si>
  <si>
    <t>Refrigerant: 2 x 250g EP88 (R14/23/116/290/600a)</t>
  </si>
  <si>
    <t>GWP 5945</t>
  </si>
  <si>
    <t>3,0 t CO2 eq</t>
  </si>
  <si>
    <t>Weight: 215 kg</t>
  </si>
  <si>
    <t>1,0 t CO2 eq</t>
  </si>
  <si>
    <t>-40  -86</t>
  </si>
  <si>
    <t>230V - 50/60Hz - 8,9A</t>
  </si>
  <si>
    <t>Refrigerant: 2 x 305g EP88 (R14/23/116/290/600a)</t>
  </si>
  <si>
    <t>3,6 t CO2 eq</t>
  </si>
  <si>
    <t>Weight: 231 kg</t>
  </si>
  <si>
    <t>1,2 t CO2 eq</t>
  </si>
  <si>
    <t>230V - 50/60Hz - ??A</t>
  </si>
  <si>
    <t>Refrigerant: 2 x 315g EP88 (R14/23/116/290/600a)</t>
  </si>
  <si>
    <t>3,7 t CO2 eq</t>
  </si>
  <si>
    <t>Weight: 245 kg</t>
  </si>
  <si>
    <t>230V - 50/60Hz - 10A</t>
  </si>
  <si>
    <t>Refrigerant: 2 x 320g EP88 (R14/23/116/290/600a)</t>
  </si>
  <si>
    <t>3,8 t CO2 eq</t>
  </si>
  <si>
    <t>Weight: 273 kg</t>
  </si>
  <si>
    <t>1,9 t CO2 eq</t>
  </si>
  <si>
    <t>ULUF 450-2M</t>
  </si>
  <si>
    <t>SC21CNX.2 / SC21CNX.2</t>
  </si>
  <si>
    <t>230V - 50/60Hz - 2,8A</t>
  </si>
  <si>
    <t>Refrigerant: 173g EP88 (R14/23/116/290/600a)</t>
  </si>
  <si>
    <t>Weight: 38 kg</t>
  </si>
  <si>
    <t>ULUF 490-2M</t>
  </si>
  <si>
    <t>230V - 50/60Hz - 3,5A</t>
  </si>
  <si>
    <t xml:space="preserve">Refrigerant: 195g EP88 (R14/23/116/290/600a) </t>
  </si>
  <si>
    <t>Weight: 77 kg</t>
  </si>
  <si>
    <t>2,1 t CO2 eq</t>
  </si>
  <si>
    <t>230V - 50/60Hz - 3,3A</t>
  </si>
  <si>
    <t>Weight: 98 kg</t>
  </si>
  <si>
    <t>ULUF 550-2M</t>
  </si>
  <si>
    <t>203</t>
  </si>
  <si>
    <t>230V - 50/60Hz - 4,4A</t>
  </si>
  <si>
    <t xml:space="preserve">Refrigerant: 315g EP88 (R14/23/116/290/600a) </t>
  </si>
  <si>
    <t>Weight: 198 kg</t>
  </si>
  <si>
    <t>4,3 t CO2 eq</t>
  </si>
  <si>
    <t>Refrigerant: 315g EP88 (R14/23/116/290/600a)</t>
  </si>
  <si>
    <t>Weight: 175 kg</t>
  </si>
  <si>
    <t>ULUF 590-2M</t>
  </si>
  <si>
    <t>230V - 50/60Hz - 8,3A</t>
  </si>
  <si>
    <t>Refrigerant: 315g 2 x EP88 (R14/23/116/290/600a)</t>
  </si>
  <si>
    <t>ULUF 750-2M</t>
  </si>
  <si>
    <t>230V - 50/60Hz - 4,2A</t>
  </si>
  <si>
    <t>Refrigerant: 358g EP88 (R14/23/116/290/600a)</t>
  </si>
  <si>
    <t>ULUF 850-2M</t>
  </si>
  <si>
    <t>Weight: 203 kg</t>
  </si>
  <si>
    <t>230V - 50/60Hz - 8,2A</t>
  </si>
  <si>
    <t>Refrigerant: 358g 2 x EP88 (R14/23/116/290/600a)</t>
  </si>
  <si>
    <t>ULUF 890-2M</t>
  </si>
  <si>
    <t>230V - 50/60Hz - 8,7A</t>
  </si>
  <si>
    <t>Weight: 254 kg</t>
  </si>
  <si>
    <t>Weight: 242 kg</t>
  </si>
  <si>
    <t>ULUF P Units</t>
  </si>
  <si>
    <t>Weight: 401 kg</t>
  </si>
  <si>
    <t>-40 -90</t>
  </si>
  <si>
    <t>Weight: 355 kg</t>
  </si>
  <si>
    <t>ULUF P 500</t>
  </si>
  <si>
    <t>230V - 50/60Hz - 17A</t>
  </si>
  <si>
    <t>Weight: 490 kg</t>
  </si>
  <si>
    <t>ULUF P 610</t>
  </si>
  <si>
    <t>Weight: 440 kg</t>
  </si>
  <si>
    <t xml:space="preserve">ULUF P 820 </t>
  </si>
  <si>
    <t>ULUF P 390 GG</t>
  </si>
  <si>
    <t>Green Gas</t>
  </si>
  <si>
    <t>GWP3,9</t>
  </si>
  <si>
    <t>-40 -86</t>
  </si>
  <si>
    <t>ULUF P 500 GG</t>
  </si>
  <si>
    <t>ULUF P 610 GG</t>
  </si>
  <si>
    <t>ULUF P 820 GG</t>
  </si>
  <si>
    <t xml:space="preserve">ULUF 450 </t>
  </si>
  <si>
    <t>Total</t>
  </si>
  <si>
    <t>Co2 eq</t>
  </si>
  <si>
    <t>ex. På typeskilt fra SHG d. 30/06-2020</t>
  </si>
  <si>
    <t>GWP Values</t>
  </si>
  <si>
    <r>
      <t xml:space="preserve">CO2 eq </t>
    </r>
    <r>
      <rPr>
        <sz val="11"/>
        <color theme="1"/>
        <rFont val="Calibri"/>
        <family val="2"/>
        <scheme val="minor"/>
      </rPr>
      <t>gasser udregnet i tons</t>
    </r>
  </si>
  <si>
    <t>GWP fyldning af %</t>
  </si>
  <si>
    <t>Samlet GWP værdi</t>
  </si>
  <si>
    <t>% af EP88 vs R14</t>
  </si>
  <si>
    <t xml:space="preserve">GWP værdi EP88 </t>
  </si>
  <si>
    <t>R600-120gr/R1150-38gr/R50-3gr</t>
  </si>
  <si>
    <t>P10MV</t>
  </si>
  <si>
    <t>P50MV</t>
  </si>
  <si>
    <t>P90MV</t>
  </si>
  <si>
    <t>P830MV</t>
  </si>
  <si>
    <t>Tetrafluoromethane</t>
  </si>
  <si>
    <t>Hexafluoroethane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</si>
</sst>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\-mm\-dd;@"/>
    <numFmt numFmtId="166" formatCode="0.000"/>
  </numFmts>
  <fonts count="9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Times New Roman"/>
      <family val="1"/>
    </font>
    <font>
      <u/>
      <sz val="11"/>
      <name val="Arial"/>
      <family val="2"/>
    </font>
    <font>
      <vertAlign val="subscript"/>
      <sz val="11"/>
      <name val="Arial"/>
      <family val="2"/>
    </font>
    <font>
      <vertAlign val="superscript"/>
      <sz val="1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sz val="7"/>
      <color rgb="FF999999"/>
      <name val="Arial"/>
      <family val="2"/>
    </font>
    <font>
      <u/>
      <sz val="7"/>
      <color rgb="FF999999"/>
      <name val="Arial"/>
      <family val="2"/>
    </font>
    <font>
      <b/>
      <sz val="7"/>
      <name val="Arial"/>
      <family val="2"/>
    </font>
    <font>
      <b/>
      <sz val="7"/>
      <color rgb="FF999999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b/>
      <sz val="12"/>
      <name val="Times New Roman"/>
      <family val="1"/>
    </font>
    <font>
      <sz val="7"/>
      <color rgb="FF666666"/>
      <name val="Arial"/>
      <family val="2"/>
    </font>
    <font>
      <vertAlign val="superscript"/>
      <sz val="5"/>
      <name val="Arial"/>
      <family val="2"/>
    </font>
    <font>
      <i/>
      <sz val="7"/>
      <color rgb="FF666666"/>
      <name val="Arial"/>
      <family val="2"/>
    </font>
    <font>
      <u/>
      <sz val="7"/>
      <color rgb="FF666666"/>
      <name val="Arial"/>
      <family val="2"/>
    </font>
    <font>
      <i/>
      <u/>
      <sz val="7"/>
      <name val="Arial"/>
      <family val="2"/>
    </font>
    <font>
      <i/>
      <sz val="7"/>
      <name val="Arial"/>
      <family val="2"/>
    </font>
    <font>
      <vertAlign val="subscript"/>
      <sz val="7"/>
      <name val="Arial"/>
      <family val="2"/>
    </font>
    <font>
      <b/>
      <sz val="7"/>
      <color rgb="FF666666"/>
      <name val="Arial"/>
      <family val="2"/>
    </font>
    <font>
      <vertAlign val="subscript"/>
      <sz val="7"/>
      <color rgb="FF666666"/>
      <name val="Arial"/>
      <family val="2"/>
    </font>
    <font>
      <sz val="5"/>
      <name val="Arial"/>
      <family val="2"/>
    </font>
    <font>
      <b/>
      <sz val="8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b/>
      <u/>
      <sz val="7"/>
      <name val="Arial"/>
      <family val="2"/>
    </font>
    <font>
      <sz val="11"/>
      <color rgb="FF00000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7"/>
      <name val="Times New Roman"/>
      <family val="1"/>
    </font>
    <font>
      <b/>
      <u/>
      <sz val="7"/>
      <name val="Times New Roman"/>
      <family val="1"/>
    </font>
    <font>
      <b/>
      <sz val="7"/>
      <name val="Times New Roman"/>
      <family val="1"/>
    </font>
    <font>
      <b/>
      <sz val="17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b/>
      <sz val="11"/>
      <color theme="1"/>
      <name val="Czcionka tekstu podstawowego"/>
    </font>
    <font>
      <sz val="11"/>
      <color rgb="FFFF0000"/>
      <name val="Czcionka tekstu podstawowego"/>
    </font>
    <font>
      <sz val="11"/>
      <color rgb="FFFF000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zcionka tekstu podstawowego"/>
      <charset val="238"/>
    </font>
    <font>
      <sz val="11"/>
      <color rgb="FFFF0000"/>
      <name val="Czcionka tekstu podstawowego"/>
      <charset val="238"/>
    </font>
    <font>
      <sz val="11"/>
      <name val="Czcionka tekstu podstawowego"/>
      <charset val="238"/>
    </font>
    <font>
      <b/>
      <sz val="11"/>
      <name val="Czcionka tekstu podstawowego"/>
      <charset val="238"/>
    </font>
    <font>
      <sz val="11"/>
      <color theme="1"/>
      <name val="Calibri"/>
      <family val="2"/>
      <charset val="238"/>
    </font>
    <font>
      <sz val="9.9"/>
      <color theme="1"/>
      <name val="Czcionka tekstu podstawowego"/>
      <family val="2"/>
      <charset val="238"/>
    </font>
    <font>
      <b/>
      <sz val="11"/>
      <color rgb="FFFF0000"/>
      <name val="Czcionka tekstu podstawowego"/>
    </font>
    <font>
      <b/>
      <sz val="11"/>
      <color theme="4"/>
      <name val="Czcionka tekstu podstawowego"/>
    </font>
    <font>
      <b/>
      <sz val="12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6" fillId="0" borderId="0"/>
    <xf numFmtId="0" fontId="55" fillId="0" borderId="0"/>
    <xf numFmtId="0" fontId="67" fillId="0" borderId="0"/>
  </cellStyleXfs>
  <cellXfs count="579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2" borderId="7" xfId="0" applyFill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0" fontId="9" fillId="0" borderId="0" xfId="0" applyFont="1"/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9" fillId="0" borderId="7" xfId="0" quotePrefix="1" applyFont="1" applyBorder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8" fillId="5" borderId="7" xfId="0" applyFont="1" applyFill="1" applyBorder="1"/>
    <xf numFmtId="0" fontId="8" fillId="3" borderId="7" xfId="0" applyFont="1" applyFill="1" applyBorder="1"/>
    <xf numFmtId="0" fontId="0" fillId="0" borderId="7" xfId="0" applyBorder="1" applyAlignment="1">
      <alignment vertical="center"/>
    </xf>
    <xf numFmtId="164" fontId="9" fillId="0" borderId="7" xfId="0" applyNumberFormat="1" applyFont="1" applyBorder="1"/>
    <xf numFmtId="0" fontId="8" fillId="0" borderId="0" xfId="0" applyFont="1"/>
    <xf numFmtId="0" fontId="0" fillId="0" borderId="7" xfId="0" applyBorder="1" applyAlignment="1">
      <alignment horizontal="left"/>
    </xf>
    <xf numFmtId="0" fontId="5" fillId="0" borderId="0" xfId="0" applyFont="1" applyAlignment="1">
      <alignment horizontal="left" vertical="top" wrapText="1" indent="2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6" fontId="0" fillId="0" borderId="0" xfId="0" quotePrefix="1" applyNumberFormat="1" applyAlignment="1">
      <alignment horizontal="right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13" fillId="0" borderId="7" xfId="0" applyFont="1" applyBorder="1"/>
    <xf numFmtId="0" fontId="13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/>
    <xf numFmtId="0" fontId="14" fillId="0" borderId="7" xfId="0" applyFont="1" applyBorder="1" applyAlignment="1">
      <alignment wrapText="1"/>
    </xf>
    <xf numFmtId="0" fontId="13" fillId="0" borderId="7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2" xfId="0" applyFont="1" applyBorder="1" applyAlignment="1">
      <alignment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18" xfId="0" applyBorder="1"/>
    <xf numFmtId="0" fontId="0" fillId="0" borderId="18" xfId="0" applyBorder="1" applyAlignment="1">
      <alignment horizontal="center" vertical="center" wrapText="1"/>
    </xf>
    <xf numFmtId="0" fontId="0" fillId="2" borderId="18" xfId="0" applyFill="1" applyBorder="1"/>
    <xf numFmtId="0" fontId="1" fillId="4" borderId="7" xfId="0" applyFont="1" applyFill="1" applyBorder="1" applyAlignment="1">
      <alignment horizontal="center" wrapText="1"/>
    </xf>
    <xf numFmtId="0" fontId="0" fillId="4" borderId="7" xfId="0" quotePrefix="1" applyFill="1" applyBorder="1" applyAlignment="1">
      <alignment horizontal="center"/>
    </xf>
    <xf numFmtId="16" fontId="0" fillId="4" borderId="7" xfId="0" quotePrefix="1" applyNumberFormat="1" applyFill="1" applyBorder="1" applyAlignment="1">
      <alignment horizontal="center"/>
    </xf>
    <xf numFmtId="1" fontId="0" fillId="4" borderId="7" xfId="0" quotePrefix="1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7" xfId="0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0" xfId="0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9" fillId="0" borderId="24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26" xfId="0" applyFont="1" applyBorder="1" applyAlignment="1">
      <alignment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4" fillId="0" borderId="7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6" fillId="0" borderId="0" xfId="1" applyAlignment="1">
      <alignment horizontal="left" vertical="top"/>
    </xf>
    <xf numFmtId="0" fontId="29" fillId="0" borderId="0" xfId="1" applyFont="1" applyAlignment="1">
      <alignment horizontal="left" vertical="top"/>
    </xf>
    <xf numFmtId="0" fontId="33" fillId="0" borderId="0" xfId="1" applyFont="1" applyAlignment="1">
      <alignment horizontal="left" vertical="top"/>
    </xf>
    <xf numFmtId="0" fontId="26" fillId="0" borderId="0" xfId="1" applyAlignment="1">
      <alignment horizontal="left" vertical="top" indent="1"/>
    </xf>
    <xf numFmtId="165" fontId="34" fillId="0" borderId="0" xfId="1" applyNumberFormat="1" applyFont="1" applyAlignment="1">
      <alignment horizontal="left" vertical="top" indent="1" shrinkToFit="1"/>
    </xf>
    <xf numFmtId="0" fontId="31" fillId="0" borderId="0" xfId="1" applyFont="1" applyAlignment="1">
      <alignment horizontal="left" vertical="top" indent="1"/>
    </xf>
    <xf numFmtId="0" fontId="31" fillId="0" borderId="0" xfId="1" applyFont="1" applyAlignment="1">
      <alignment horizontal="left" vertical="top"/>
    </xf>
    <xf numFmtId="0" fontId="33" fillId="0" borderId="0" xfId="1" applyFont="1" applyAlignment="1">
      <alignment horizontal="center" vertical="top"/>
    </xf>
    <xf numFmtId="0" fontId="44" fillId="0" borderId="0" xfId="1" applyFont="1" applyAlignment="1">
      <alignment horizontal="left" vertical="top"/>
    </xf>
    <xf numFmtId="0" fontId="45" fillId="0" borderId="0" xfId="1" applyFont="1" applyAlignment="1">
      <alignment horizontal="left" vertical="top"/>
    </xf>
    <xf numFmtId="0" fontId="31" fillId="0" borderId="25" xfId="1" applyFont="1" applyBorder="1" applyAlignment="1">
      <alignment horizontal="left" vertical="top" wrapText="1"/>
    </xf>
    <xf numFmtId="0" fontId="31" fillId="0" borderId="24" xfId="1" applyFont="1" applyBorder="1" applyAlignment="1">
      <alignment horizontal="left" vertical="top" wrapText="1"/>
    </xf>
    <xf numFmtId="0" fontId="29" fillId="0" borderId="25" xfId="1" applyFont="1" applyBorder="1" applyAlignment="1">
      <alignment horizontal="left" vertical="top" wrapText="1" indent="5"/>
    </xf>
    <xf numFmtId="0" fontId="29" fillId="0" borderId="24" xfId="1" applyFont="1" applyBorder="1" applyAlignment="1">
      <alignment horizontal="left" vertical="top" wrapText="1"/>
    </xf>
    <xf numFmtId="0" fontId="46" fillId="0" borderId="0" xfId="1" applyFont="1" applyAlignment="1">
      <alignment horizontal="left" vertical="top"/>
    </xf>
    <xf numFmtId="0" fontId="26" fillId="0" borderId="35" xfId="1" applyBorder="1" applyAlignment="1">
      <alignment horizontal="left" vertical="center" wrapText="1"/>
    </xf>
    <xf numFmtId="0" fontId="26" fillId="0" borderId="38" xfId="1" applyBorder="1" applyAlignment="1">
      <alignment horizontal="left" vertical="top" wrapText="1" indent="2"/>
    </xf>
    <xf numFmtId="0" fontId="26" fillId="0" borderId="38" xfId="1" applyBorder="1" applyAlignment="1">
      <alignment horizontal="left" vertical="top" wrapText="1" indent="1"/>
    </xf>
    <xf numFmtId="0" fontId="29" fillId="0" borderId="38" xfId="1" applyFont="1" applyBorder="1" applyAlignment="1">
      <alignment horizontal="left" vertical="top" wrapText="1"/>
    </xf>
    <xf numFmtId="0" fontId="26" fillId="0" borderId="36" xfId="1" applyBorder="1" applyAlignment="1">
      <alignment horizontal="left" vertical="center" wrapText="1"/>
    </xf>
    <xf numFmtId="0" fontId="20" fillId="0" borderId="0" xfId="1" applyFont="1" applyAlignment="1">
      <alignment horizontal="left" vertical="top"/>
    </xf>
    <xf numFmtId="0" fontId="20" fillId="0" borderId="24" xfId="1" applyFont="1" applyBorder="1" applyAlignment="1">
      <alignment horizontal="left" vertical="top" wrapText="1" indent="2"/>
    </xf>
    <xf numFmtId="0" fontId="19" fillId="0" borderId="24" xfId="1" applyFont="1" applyBorder="1" applyAlignment="1">
      <alignment horizontal="center" vertical="top" wrapText="1"/>
    </xf>
    <xf numFmtId="0" fontId="19" fillId="0" borderId="24" xfId="1" applyFont="1" applyBorder="1" applyAlignment="1">
      <alignment horizontal="left" vertical="top" wrapText="1" indent="1"/>
    </xf>
    <xf numFmtId="0" fontId="20" fillId="0" borderId="35" xfId="1" applyFont="1" applyBorder="1" applyAlignment="1">
      <alignment horizontal="left" vertical="top" wrapText="1" indent="2"/>
    </xf>
    <xf numFmtId="0" fontId="19" fillId="0" borderId="35" xfId="1" applyFont="1" applyBorder="1" applyAlignment="1">
      <alignment horizontal="center" vertical="top" wrapText="1"/>
    </xf>
    <xf numFmtId="0" fontId="19" fillId="0" borderId="35" xfId="1" applyFont="1" applyBorder="1" applyAlignment="1">
      <alignment horizontal="left" vertical="top" wrapText="1" indent="1"/>
    </xf>
    <xf numFmtId="0" fontId="20" fillId="0" borderId="36" xfId="1" applyFont="1" applyBorder="1" applyAlignment="1">
      <alignment horizontal="left" vertical="center" wrapText="1"/>
    </xf>
    <xf numFmtId="0" fontId="20" fillId="0" borderId="24" xfId="1" applyFont="1" applyBorder="1" applyAlignment="1">
      <alignment horizontal="left" vertical="top" wrapText="1" indent="1"/>
    </xf>
    <xf numFmtId="0" fontId="20" fillId="0" borderId="24" xfId="1" applyFont="1" applyBorder="1" applyAlignment="1">
      <alignment horizontal="center" vertical="top" wrapText="1"/>
    </xf>
    <xf numFmtId="0" fontId="19" fillId="0" borderId="24" xfId="1" applyFont="1" applyBorder="1" applyAlignment="1">
      <alignment horizontal="left" vertical="top" wrapText="1"/>
    </xf>
    <xf numFmtId="0" fontId="20" fillId="0" borderId="24" xfId="1" applyFont="1" applyBorder="1" applyAlignment="1">
      <alignment horizontal="left" vertical="center" wrapText="1"/>
    </xf>
    <xf numFmtId="0" fontId="20" fillId="0" borderId="24" xfId="1" applyFont="1" applyBorder="1" applyAlignment="1">
      <alignment horizontal="right" vertical="top" wrapText="1" indent="1"/>
    </xf>
    <xf numFmtId="0" fontId="20" fillId="0" borderId="24" xfId="1" applyFont="1" applyBorder="1" applyAlignment="1">
      <alignment horizontal="left" vertical="top" wrapText="1"/>
    </xf>
    <xf numFmtId="0" fontId="20" fillId="0" borderId="24" xfId="1" applyFont="1" applyBorder="1" applyAlignment="1">
      <alignment horizontal="right" vertical="top" wrapText="1"/>
    </xf>
    <xf numFmtId="0" fontId="20" fillId="0" borderId="36" xfId="1" applyFont="1" applyBorder="1" applyAlignment="1">
      <alignment horizontal="right" vertical="top" wrapText="1" indent="1"/>
    </xf>
    <xf numFmtId="0" fontId="19" fillId="0" borderId="36" xfId="1" applyFont="1" applyBorder="1" applyAlignment="1">
      <alignment horizontal="right" vertical="top" wrapText="1" indent="1"/>
    </xf>
    <xf numFmtId="0" fontId="19" fillId="0" borderId="36" xfId="1" applyFont="1" applyBorder="1" applyAlignment="1">
      <alignment horizontal="center" vertical="top" wrapText="1"/>
    </xf>
    <xf numFmtId="0" fontId="19" fillId="0" borderId="24" xfId="1" applyFont="1" applyBorder="1" applyAlignment="1">
      <alignment horizontal="right" vertical="top" wrapText="1" indent="1"/>
    </xf>
    <xf numFmtId="0" fontId="19" fillId="0" borderId="24" xfId="1" applyFont="1" applyBorder="1" applyAlignment="1">
      <alignment horizontal="right" vertical="center" wrapText="1" indent="1"/>
    </xf>
    <xf numFmtId="0" fontId="19" fillId="0" borderId="24" xfId="1" applyFont="1" applyBorder="1" applyAlignment="1">
      <alignment horizontal="center" vertical="center" wrapText="1"/>
    </xf>
    <xf numFmtId="0" fontId="20" fillId="0" borderId="35" xfId="1" applyFont="1" applyBorder="1" applyAlignment="1">
      <alignment horizontal="left" vertical="center" wrapText="1"/>
    </xf>
    <xf numFmtId="0" fontId="20" fillId="0" borderId="36" xfId="1" applyFont="1" applyBorder="1" applyAlignment="1">
      <alignment horizontal="center" vertical="top" wrapText="1"/>
    </xf>
    <xf numFmtId="0" fontId="20" fillId="0" borderId="26" xfId="1" applyFont="1" applyBorder="1" applyAlignment="1">
      <alignment horizontal="left" vertical="center" wrapText="1"/>
    </xf>
    <xf numFmtId="0" fontId="20" fillId="0" borderId="35" xfId="1" applyFont="1" applyBorder="1" applyAlignment="1">
      <alignment horizontal="left" vertical="top" wrapText="1" indent="1"/>
    </xf>
    <xf numFmtId="0" fontId="54" fillId="0" borderId="0" xfId="1" applyFont="1" applyAlignment="1">
      <alignment horizontal="left" vertical="top"/>
    </xf>
    <xf numFmtId="0" fontId="55" fillId="0" borderId="0" xfId="2" applyAlignment="1">
      <alignment horizontal="center"/>
    </xf>
    <xf numFmtId="0" fontId="14" fillId="0" borderId="7" xfId="0" quotePrefix="1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8" fillId="4" borderId="7" xfId="0" applyFont="1" applyFill="1" applyBorder="1"/>
    <xf numFmtId="12" fontId="0" fillId="4" borderId="0" xfId="0" applyNumberFormat="1" applyFill="1" applyAlignment="1">
      <alignment horizontal="center"/>
    </xf>
    <xf numFmtId="0" fontId="0" fillId="0" borderId="15" xfId="0" applyBorder="1"/>
    <xf numFmtId="12" fontId="0" fillId="4" borderId="7" xfId="0" applyNumberFormat="1" applyFill="1" applyBorder="1" applyAlignment="1">
      <alignment horizontal="center"/>
    </xf>
    <xf numFmtId="0" fontId="9" fillId="0" borderId="7" xfId="0" quotePrefix="1" applyFont="1" applyBorder="1" applyAlignment="1">
      <alignment horizontal="center" vertical="center"/>
    </xf>
    <xf numFmtId="12" fontId="0" fillId="4" borderId="7" xfId="0" applyNumberFormat="1" applyFill="1" applyBorder="1" applyAlignment="1">
      <alignment horizontal="center" vertical="center" wrapText="1"/>
    </xf>
    <xf numFmtId="2" fontId="58" fillId="0" borderId="0" xfId="0" applyNumberFormat="1" applyFont="1"/>
    <xf numFmtId="0" fontId="58" fillId="0" borderId="0" xfId="0" applyFont="1"/>
    <xf numFmtId="0" fontId="56" fillId="0" borderId="0" xfId="0" applyFont="1"/>
    <xf numFmtId="164" fontId="58" fillId="0" borderId="0" xfId="0" applyNumberFormat="1" applyFont="1"/>
    <xf numFmtId="0" fontId="0" fillId="0" borderId="0" xfId="0" quotePrefix="1"/>
    <xf numFmtId="0" fontId="14" fillId="0" borderId="7" xfId="0" applyFont="1" applyBorder="1" applyAlignment="1">
      <alignment horizontal="right"/>
    </xf>
    <xf numFmtId="0" fontId="14" fillId="0" borderId="7" xfId="0" quotePrefix="1" applyFont="1" applyBorder="1" applyAlignment="1">
      <alignment horizontal="right"/>
    </xf>
    <xf numFmtId="0" fontId="17" fillId="0" borderId="0" xfId="0" applyFont="1"/>
    <xf numFmtId="0" fontId="14" fillId="0" borderId="1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 indent="2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60" fillId="0" borderId="7" xfId="0" applyFont="1" applyBorder="1" applyAlignment="1">
      <alignment horizontal="right"/>
    </xf>
    <xf numFmtId="0" fontId="61" fillId="0" borderId="7" xfId="0" applyFont="1" applyBorder="1" applyAlignment="1">
      <alignment horizontal="right"/>
    </xf>
    <xf numFmtId="0" fontId="61" fillId="0" borderId="7" xfId="0" applyFont="1" applyBorder="1" applyAlignment="1">
      <alignment horizontal="center"/>
    </xf>
    <xf numFmtId="0" fontId="61" fillId="0" borderId="7" xfId="0" applyFont="1" applyBorder="1"/>
    <xf numFmtId="0" fontId="59" fillId="0" borderId="7" xfId="0" applyFont="1" applyBorder="1" applyAlignment="1">
      <alignment horizontal="right"/>
    </xf>
    <xf numFmtId="0" fontId="62" fillId="0" borderId="7" xfId="0" applyFont="1" applyBorder="1" applyAlignment="1">
      <alignment horizontal="left"/>
    </xf>
    <xf numFmtId="0" fontId="62" fillId="0" borderId="7" xfId="0" applyFont="1" applyBorder="1"/>
    <xf numFmtId="0" fontId="0" fillId="0" borderId="39" xfId="0" applyBorder="1"/>
    <xf numFmtId="0" fontId="0" fillId="0" borderId="40" xfId="0" applyBorder="1" applyAlignment="1">
      <alignment horizontal="center"/>
    </xf>
    <xf numFmtId="0" fontId="0" fillId="0" borderId="0" xfId="0" quotePrefix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1" xfId="0" applyFont="1" applyBorder="1"/>
    <xf numFmtId="0" fontId="0" fillId="0" borderId="41" xfId="0" applyBorder="1"/>
    <xf numFmtId="0" fontId="0" fillId="0" borderId="42" xfId="0" applyBorder="1"/>
    <xf numFmtId="0" fontId="0" fillId="0" borderId="13" xfId="0" applyBorder="1" applyAlignment="1">
      <alignment horizontal="right"/>
    </xf>
    <xf numFmtId="0" fontId="1" fillId="0" borderId="20" xfId="0" applyFont="1" applyBorder="1"/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center"/>
    </xf>
    <xf numFmtId="0" fontId="0" fillId="0" borderId="44" xfId="0" applyBorder="1"/>
    <xf numFmtId="0" fontId="1" fillId="0" borderId="0" xfId="0" applyFont="1" applyAlignment="1">
      <alignment horizontal="right"/>
    </xf>
    <xf numFmtId="164" fontId="0" fillId="0" borderId="0" xfId="0" applyNumberForma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39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6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 indent="2"/>
    </xf>
    <xf numFmtId="0" fontId="65" fillId="0" borderId="7" xfId="0" applyFont="1" applyBorder="1"/>
    <xf numFmtId="0" fontId="65" fillId="0" borderId="7" xfId="0" applyFont="1" applyBorder="1" applyAlignment="1">
      <alignment horizontal="center"/>
    </xf>
    <xf numFmtId="0" fontId="66" fillId="0" borderId="7" xfId="0" applyFont="1" applyBorder="1" applyAlignment="1">
      <alignment horizontal="left" vertical="center"/>
    </xf>
    <xf numFmtId="0" fontId="66" fillId="0" borderId="7" xfId="0" applyFont="1" applyBorder="1" applyAlignment="1">
      <alignment wrapText="1"/>
    </xf>
    <xf numFmtId="0" fontId="66" fillId="0" borderId="7" xfId="0" applyFont="1" applyBorder="1"/>
    <xf numFmtId="0" fontId="83" fillId="0" borderId="50" xfId="3" applyFont="1" applyBorder="1"/>
    <xf numFmtId="0" fontId="67" fillId="0" borderId="0" xfId="3"/>
    <xf numFmtId="0" fontId="67" fillId="0" borderId="7" xfId="3" applyBorder="1"/>
    <xf numFmtId="2" fontId="67" fillId="0" borderId="7" xfId="3" applyNumberFormat="1" applyBorder="1" applyAlignment="1">
      <alignment horizontal="center"/>
    </xf>
    <xf numFmtId="0" fontId="70" fillId="0" borderId="0" xfId="3" applyFont="1"/>
    <xf numFmtId="0" fontId="71" fillId="6" borderId="0" xfId="3" applyFont="1" applyFill="1"/>
    <xf numFmtId="2" fontId="67" fillId="0" borderId="15" xfId="3" applyNumberFormat="1" applyBorder="1" applyAlignment="1">
      <alignment horizontal="center"/>
    </xf>
    <xf numFmtId="0" fontId="74" fillId="0" borderId="0" xfId="3" applyFont="1"/>
    <xf numFmtId="0" fontId="67" fillId="0" borderId="23" xfId="3" applyBorder="1"/>
    <xf numFmtId="0" fontId="67" fillId="0" borderId="46" xfId="3" applyBorder="1"/>
    <xf numFmtId="0" fontId="67" fillId="0" borderId="47" xfId="3" applyBorder="1" applyAlignment="1">
      <alignment wrapText="1"/>
    </xf>
    <xf numFmtId="0" fontId="68" fillId="0" borderId="49" xfId="3" applyFont="1" applyBorder="1" applyAlignment="1">
      <alignment wrapText="1"/>
    </xf>
    <xf numFmtId="0" fontId="67" fillId="0" borderId="50" xfId="3" applyBorder="1"/>
    <xf numFmtId="0" fontId="67" fillId="0" borderId="49" xfId="3" applyBorder="1" applyAlignment="1">
      <alignment wrapText="1"/>
    </xf>
    <xf numFmtId="0" fontId="67" fillId="0" borderId="49" xfId="3" applyBorder="1"/>
    <xf numFmtId="0" fontId="67" fillId="0" borderId="17" xfId="3" applyBorder="1"/>
    <xf numFmtId="0" fontId="67" fillId="0" borderId="48" xfId="3" applyBorder="1" applyAlignment="1">
      <alignment wrapText="1"/>
    </xf>
    <xf numFmtId="0" fontId="70" fillId="0" borderId="7" xfId="3" applyFont="1" applyBorder="1"/>
    <xf numFmtId="0" fontId="76" fillId="0" borderId="7" xfId="3" applyFont="1" applyBorder="1"/>
    <xf numFmtId="0" fontId="70" fillId="0" borderId="23" xfId="3" applyFont="1" applyBorder="1"/>
    <xf numFmtId="0" fontId="77" fillId="0" borderId="7" xfId="3" applyFont="1" applyBorder="1"/>
    <xf numFmtId="0" fontId="67" fillId="0" borderId="7" xfId="3" applyBorder="1" applyAlignment="1">
      <alignment wrapText="1"/>
    </xf>
    <xf numFmtId="0" fontId="68" fillId="0" borderId="51" xfId="3" applyFont="1" applyBorder="1" applyAlignment="1">
      <alignment wrapText="1"/>
    </xf>
    <xf numFmtId="0" fontId="67" fillId="0" borderId="15" xfId="3" applyBorder="1"/>
    <xf numFmtId="0" fontId="67" fillId="0" borderId="52" xfId="3" applyBorder="1"/>
    <xf numFmtId="0" fontId="67" fillId="0" borderId="45" xfId="3" applyBorder="1"/>
    <xf numFmtId="0" fontId="76" fillId="0" borderId="15" xfId="3" applyFont="1" applyBorder="1"/>
    <xf numFmtId="0" fontId="75" fillId="0" borderId="7" xfId="3" applyFont="1" applyBorder="1"/>
    <xf numFmtId="0" fontId="72" fillId="5" borderId="47" xfId="3" applyFont="1" applyFill="1" applyBorder="1" applyAlignment="1">
      <alignment vertical="center" wrapText="1"/>
    </xf>
    <xf numFmtId="0" fontId="70" fillId="0" borderId="49" xfId="3" applyFont="1" applyBorder="1"/>
    <xf numFmtId="0" fontId="67" fillId="0" borderId="53" xfId="3" applyBorder="1"/>
    <xf numFmtId="0" fontId="76" fillId="0" borderId="17" xfId="3" applyFont="1" applyBorder="1"/>
    <xf numFmtId="0" fontId="67" fillId="0" borderId="54" xfId="3" applyBorder="1"/>
    <xf numFmtId="0" fontId="67" fillId="0" borderId="56" xfId="3" applyBorder="1"/>
    <xf numFmtId="0" fontId="67" fillId="0" borderId="50" xfId="3" applyBorder="1" applyAlignment="1">
      <alignment wrapText="1"/>
    </xf>
    <xf numFmtId="0" fontId="71" fillId="6" borderId="19" xfId="3" applyFont="1" applyFill="1" applyBorder="1" applyAlignment="1">
      <alignment horizontal="center" vertical="center"/>
    </xf>
    <xf numFmtId="0" fontId="71" fillId="6" borderId="11" xfId="3" applyFont="1" applyFill="1" applyBorder="1"/>
    <xf numFmtId="0" fontId="71" fillId="6" borderId="19" xfId="3" applyFont="1" applyFill="1" applyBorder="1"/>
    <xf numFmtId="0" fontId="78" fillId="0" borderId="15" xfId="3" applyFont="1" applyBorder="1"/>
    <xf numFmtId="0" fontId="78" fillId="0" borderId="7" xfId="3" applyFont="1" applyBorder="1"/>
    <xf numFmtId="0" fontId="72" fillId="5" borderId="46" xfId="3" applyFont="1" applyFill="1" applyBorder="1" applyAlignment="1">
      <alignment vertical="center" wrapText="1"/>
    </xf>
    <xf numFmtId="0" fontId="72" fillId="5" borderId="48" xfId="3" applyFont="1" applyFill="1" applyBorder="1" applyAlignment="1">
      <alignment vertical="center" wrapText="1"/>
    </xf>
    <xf numFmtId="0" fontId="67" fillId="0" borderId="49" xfId="3" applyBorder="1" applyAlignment="1">
      <alignment horizontal="right"/>
    </xf>
    <xf numFmtId="0" fontId="70" fillId="0" borderId="57" xfId="3" applyFont="1" applyBorder="1"/>
    <xf numFmtId="0" fontId="67" fillId="0" borderId="14" xfId="3" applyBorder="1"/>
    <xf numFmtId="0" fontId="67" fillId="0" borderId="58" xfId="3" applyBorder="1"/>
    <xf numFmtId="0" fontId="67" fillId="0" borderId="59" xfId="3" applyBorder="1"/>
    <xf numFmtId="0" fontId="67" fillId="0" borderId="53" xfId="3" applyBorder="1" applyAlignment="1">
      <alignment horizontal="right"/>
    </xf>
    <xf numFmtId="0" fontId="70" fillId="5" borderId="48" xfId="3" applyFont="1" applyFill="1" applyBorder="1" applyAlignment="1">
      <alignment horizontal="center" vertical="center"/>
    </xf>
    <xf numFmtId="0" fontId="76" fillId="0" borderId="23" xfId="3" applyFont="1" applyBorder="1"/>
    <xf numFmtId="0" fontId="82" fillId="0" borderId="7" xfId="3" applyFont="1" applyBorder="1"/>
    <xf numFmtId="0" fontId="73" fillId="0" borderId="15" xfId="3" applyFont="1" applyBorder="1"/>
    <xf numFmtId="0" fontId="73" fillId="0" borderId="7" xfId="3" applyFont="1" applyBorder="1"/>
    <xf numFmtId="0" fontId="82" fillId="0" borderId="18" xfId="3" applyFont="1" applyBorder="1"/>
    <xf numFmtId="0" fontId="73" fillId="0" borderId="18" xfId="3" applyFont="1" applyBorder="1"/>
    <xf numFmtId="0" fontId="73" fillId="0" borderId="17" xfId="3" applyFont="1" applyBorder="1"/>
    <xf numFmtId="0" fontId="82" fillId="0" borderId="16" xfId="3" applyFont="1" applyBorder="1"/>
    <xf numFmtId="0" fontId="73" fillId="0" borderId="0" xfId="3" applyFont="1"/>
    <xf numFmtId="2" fontId="69" fillId="0" borderId="7" xfId="3" applyNumberFormat="1" applyFont="1" applyBorder="1" applyAlignment="1">
      <alignment horizontal="center"/>
    </xf>
    <xf numFmtId="0" fontId="72" fillId="0" borderId="50" xfId="3" applyFont="1" applyBorder="1" applyAlignment="1">
      <alignment wrapText="1"/>
    </xf>
    <xf numFmtId="0" fontId="72" fillId="0" borderId="7" xfId="3" applyFont="1" applyBorder="1" applyAlignment="1">
      <alignment wrapText="1"/>
    </xf>
    <xf numFmtId="0" fontId="82" fillId="0" borderId="7" xfId="3" applyFont="1" applyBorder="1" applyAlignment="1">
      <alignment wrapText="1"/>
    </xf>
    <xf numFmtId="0" fontId="67" fillId="0" borderId="60" xfId="3" applyBorder="1"/>
    <xf numFmtId="0" fontId="69" fillId="0" borderId="7" xfId="3" applyFont="1" applyBorder="1" applyAlignment="1">
      <alignment horizontal="center"/>
    </xf>
    <xf numFmtId="0" fontId="69" fillId="0" borderId="15" xfId="3" applyFont="1" applyBorder="1" applyAlignment="1">
      <alignment horizontal="center"/>
    </xf>
    <xf numFmtId="0" fontId="75" fillId="0" borderId="0" xfId="3" applyFont="1"/>
    <xf numFmtId="0" fontId="72" fillId="0" borderId="23" xfId="3" applyFont="1" applyBorder="1" applyAlignment="1">
      <alignment wrapText="1"/>
    </xf>
    <xf numFmtId="0" fontId="72" fillId="0" borderId="47" xfId="3" applyFont="1" applyBorder="1" applyAlignment="1">
      <alignment vertical="center" wrapText="1"/>
    </xf>
    <xf numFmtId="0" fontId="72" fillId="0" borderId="55" xfId="3" applyFont="1" applyBorder="1" applyAlignment="1">
      <alignment vertical="center" wrapText="1"/>
    </xf>
    <xf numFmtId="0" fontId="71" fillId="6" borderId="20" xfId="3" applyFont="1" applyFill="1" applyBorder="1"/>
    <xf numFmtId="0" fontId="71" fillId="6" borderId="6" xfId="3" applyFont="1" applyFill="1" applyBorder="1"/>
    <xf numFmtId="0" fontId="61" fillId="0" borderId="7" xfId="0" applyFont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85" fillId="0" borderId="7" xfId="0" applyFont="1" applyBorder="1" applyAlignment="1">
      <alignment wrapText="1"/>
    </xf>
    <xf numFmtId="0" fontId="86" fillId="0" borderId="7" xfId="0" applyFont="1" applyBorder="1" applyAlignment="1">
      <alignment wrapText="1"/>
    </xf>
    <xf numFmtId="0" fontId="85" fillId="3" borderId="7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61" fillId="0" borderId="7" xfId="3" applyFont="1" applyBorder="1" applyAlignment="1">
      <alignment horizontal="center" wrapText="1"/>
    </xf>
    <xf numFmtId="0" fontId="61" fillId="0" borderId="7" xfId="3" applyFont="1" applyBorder="1" applyAlignment="1">
      <alignment wrapText="1"/>
    </xf>
    <xf numFmtId="0" fontId="84" fillId="0" borderId="15" xfId="3" applyFont="1" applyBorder="1" applyAlignment="1">
      <alignment wrapText="1"/>
    </xf>
    <xf numFmtId="0" fontId="61" fillId="5" borderId="7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89" fillId="0" borderId="7" xfId="0" applyFont="1" applyBorder="1" applyAlignment="1">
      <alignment wrapText="1"/>
    </xf>
    <xf numFmtId="0" fontId="90" fillId="0" borderId="7" xfId="0" applyFont="1" applyBorder="1" applyAlignment="1">
      <alignment horizontal="left"/>
    </xf>
    <xf numFmtId="0" fontId="90" fillId="0" borderId="7" xfId="0" applyFont="1" applyBorder="1"/>
    <xf numFmtId="0" fontId="90" fillId="0" borderId="7" xfId="0" applyFont="1" applyBorder="1" applyAlignment="1">
      <alignment wrapText="1"/>
    </xf>
    <xf numFmtId="0" fontId="90" fillId="0" borderId="7" xfId="0" applyFont="1" applyBorder="1" applyAlignment="1">
      <alignment horizontal="center" wrapText="1"/>
    </xf>
    <xf numFmtId="0" fontId="89" fillId="0" borderId="7" xfId="0" applyFont="1" applyBorder="1"/>
    <xf numFmtId="0" fontId="66" fillId="0" borderId="7" xfId="0" applyFont="1" applyBorder="1" applyAlignment="1">
      <alignment horizontal="left"/>
    </xf>
    <xf numFmtId="0" fontId="65" fillId="0" borderId="7" xfId="0" applyFont="1" applyBorder="1" applyAlignment="1">
      <alignment wrapText="1"/>
    </xf>
    <xf numFmtId="0" fontId="65" fillId="0" borderId="7" xfId="0" applyFont="1" applyBorder="1" applyAlignment="1">
      <alignment horizontal="right"/>
    </xf>
    <xf numFmtId="0" fontId="90" fillId="0" borderId="7" xfId="0" applyFont="1" applyBorder="1" applyAlignment="1">
      <alignment horizontal="center"/>
    </xf>
    <xf numFmtId="0" fontId="90" fillId="4" borderId="7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91" fillId="0" borderId="7" xfId="0" applyFont="1" applyBorder="1"/>
    <xf numFmtId="0" fontId="92" fillId="0" borderId="7" xfId="0" applyFont="1" applyBorder="1" applyAlignment="1">
      <alignment horizontal="left"/>
    </xf>
    <xf numFmtId="0" fontId="91" fillId="0" borderId="7" xfId="0" applyFont="1" applyBorder="1" applyAlignment="1">
      <alignment horizontal="center"/>
    </xf>
    <xf numFmtId="0" fontId="91" fillId="5" borderId="7" xfId="0" applyFont="1" applyFill="1" applyBorder="1" applyAlignment="1">
      <alignment wrapText="1"/>
    </xf>
    <xf numFmtId="0" fontId="93" fillId="0" borderId="7" xfId="0" applyFont="1" applyBorder="1"/>
    <xf numFmtId="0" fontId="92" fillId="0" borderId="7" xfId="0" applyFont="1" applyBorder="1"/>
    <xf numFmtId="0" fontId="92" fillId="0" borderId="7" xfId="0" applyFont="1" applyBorder="1" applyAlignment="1">
      <alignment horizontal="center"/>
    </xf>
    <xf numFmtId="0" fontId="93" fillId="0" borderId="0" xfId="0" applyFont="1"/>
    <xf numFmtId="0" fontId="65" fillId="0" borderId="7" xfId="0" applyFont="1" applyBorder="1" applyAlignment="1">
      <alignment horizontal="center" vertical="center"/>
    </xf>
    <xf numFmtId="0" fontId="65" fillId="0" borderId="7" xfId="0" applyFont="1" applyBorder="1" applyAlignment="1">
      <alignment horizontal="left" wrapText="1"/>
    </xf>
    <xf numFmtId="0" fontId="61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5" fillId="0" borderId="7" xfId="0" applyFont="1" applyBorder="1" applyAlignment="1">
      <alignment horizontal="center" wrapText="1"/>
    </xf>
    <xf numFmtId="0" fontId="61" fillId="0" borderId="0" xfId="0" quotePrefix="1" applyFont="1" applyAlignment="1">
      <alignment horizontal="center"/>
    </xf>
    <xf numFmtId="0" fontId="65" fillId="0" borderId="7" xfId="0" applyFont="1" applyBorder="1" applyAlignment="1">
      <alignment horizontal="left"/>
    </xf>
    <xf numFmtId="0" fontId="65" fillId="4" borderId="7" xfId="0" applyFont="1" applyFill="1" applyBorder="1" applyAlignment="1">
      <alignment horizontal="center" wrapText="1"/>
    </xf>
    <xf numFmtId="0" fontId="9" fillId="0" borderId="18" xfId="0" applyFont="1" applyBorder="1"/>
    <xf numFmtId="0" fontId="9" fillId="4" borderId="7" xfId="0" quotePrefix="1" applyFont="1" applyFill="1" applyBorder="1" applyAlignment="1">
      <alignment horizontal="center"/>
    </xf>
    <xf numFmtId="0" fontId="9" fillId="3" borderId="7" xfId="0" applyFont="1" applyFill="1" applyBorder="1"/>
    <xf numFmtId="0" fontId="9" fillId="3" borderId="18" xfId="0" applyFont="1" applyFill="1" applyBorder="1"/>
    <xf numFmtId="0" fontId="9" fillId="4" borderId="7" xfId="0" applyFont="1" applyFill="1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12" fontId="9" fillId="4" borderId="7" xfId="0" applyNumberFormat="1" applyFont="1" applyFill="1" applyBorder="1" applyAlignment="1">
      <alignment horizontal="center" vertical="center" wrapText="1"/>
    </xf>
    <xf numFmtId="12" fontId="9" fillId="4" borderId="7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1" fillId="0" borderId="7" xfId="0" quotePrefix="1" applyFont="1" applyBorder="1" applyAlignment="1">
      <alignment horizontal="center"/>
    </xf>
    <xf numFmtId="0" fontId="65" fillId="0" borderId="7" xfId="0" quotePrefix="1" applyFont="1" applyBorder="1" applyAlignment="1">
      <alignment horizontal="center"/>
    </xf>
    <xf numFmtId="0" fontId="65" fillId="0" borderId="18" xfId="0" applyFont="1" applyBorder="1" applyAlignment="1">
      <alignment horizontal="left"/>
    </xf>
    <xf numFmtId="0" fontId="14" fillId="0" borderId="18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91" fillId="0" borderId="7" xfId="0" applyFont="1" applyBorder="1" applyAlignment="1">
      <alignment horizontal="left"/>
    </xf>
    <xf numFmtId="0" fontId="61" fillId="0" borderId="7" xfId="0" applyFont="1" applyBorder="1" applyAlignment="1">
      <alignment horizontal="left"/>
    </xf>
    <xf numFmtId="0" fontId="65" fillId="0" borderId="22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60" fillId="0" borderId="7" xfId="0" applyFont="1" applyBorder="1" applyAlignment="1">
      <alignment horizontal="center"/>
    </xf>
    <xf numFmtId="0" fontId="66" fillId="0" borderId="7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164" fontId="55" fillId="0" borderId="39" xfId="2" applyNumberFormat="1" applyBorder="1" applyAlignment="1">
      <alignment horizontal="center"/>
    </xf>
    <xf numFmtId="164" fontId="0" fillId="0" borderId="39" xfId="0" applyNumberFormat="1" applyBorder="1"/>
    <xf numFmtId="2" fontId="55" fillId="0" borderId="39" xfId="2" applyNumberFormat="1" applyBorder="1" applyAlignment="1">
      <alignment horizontal="center"/>
    </xf>
    <xf numFmtId="0" fontId="94" fillId="7" borderId="45" xfId="0" applyFont="1" applyFill="1" applyBorder="1" applyAlignment="1">
      <alignment horizontal="center" vertical="center" wrapText="1"/>
    </xf>
    <xf numFmtId="0" fontId="94" fillId="7" borderId="15" xfId="0" applyFont="1" applyFill="1" applyBorder="1" applyAlignment="1">
      <alignment horizontal="center" vertical="center" wrapText="1"/>
    </xf>
    <xf numFmtId="0" fontId="94" fillId="7" borderId="15" xfId="0" applyFont="1" applyFill="1" applyBorder="1" applyAlignment="1">
      <alignment horizontal="center" vertical="center"/>
    </xf>
    <xf numFmtId="0" fontId="94" fillId="7" borderId="61" xfId="0" applyFont="1" applyFill="1" applyBorder="1" applyAlignment="1">
      <alignment horizontal="center" vertical="center" wrapText="1"/>
    </xf>
    <xf numFmtId="0" fontId="0" fillId="0" borderId="23" xfId="0" applyBorder="1"/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 indent="1"/>
    </xf>
    <xf numFmtId="49" fontId="0" fillId="0" borderId="7" xfId="0" applyNumberFormat="1" applyBorder="1"/>
    <xf numFmtId="0" fontId="70" fillId="0" borderId="7" xfId="0" applyFont="1" applyBorder="1"/>
    <xf numFmtId="0" fontId="70" fillId="0" borderId="0" xfId="0" applyFont="1"/>
    <xf numFmtId="0" fontId="0" fillId="0" borderId="59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left" indent="1"/>
    </xf>
    <xf numFmtId="0" fontId="0" fillId="0" borderId="62" xfId="0" applyBorder="1" applyAlignment="1">
      <alignment horizontal="center"/>
    </xf>
    <xf numFmtId="0" fontId="0" fillId="0" borderId="0" xfId="0" applyAlignment="1">
      <alignment horizontal="left" indent="1"/>
    </xf>
    <xf numFmtId="49" fontId="0" fillId="0" borderId="0" xfId="0" applyNumberFormat="1" applyAlignment="1">
      <alignment horizontal="center"/>
    </xf>
    <xf numFmtId="0" fontId="97" fillId="0" borderId="7" xfId="0" applyFont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49" fontId="0" fillId="0" borderId="14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right"/>
    </xf>
    <xf numFmtId="0" fontId="0" fillId="0" borderId="62" xfId="0" applyBorder="1"/>
    <xf numFmtId="0" fontId="0" fillId="0" borderId="23" xfId="0" applyBorder="1" applyAlignment="1">
      <alignment wrapText="1"/>
    </xf>
    <xf numFmtId="166" fontId="0" fillId="0" borderId="39" xfId="0" applyNumberFormat="1" applyBorder="1"/>
    <xf numFmtId="2" fontId="0" fillId="0" borderId="0" xfId="0" applyNumberFormat="1"/>
    <xf numFmtId="0" fontId="14" fillId="0" borderId="15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0" fillId="0" borderId="10" xfId="0" applyBorder="1"/>
    <xf numFmtId="0" fontId="68" fillId="0" borderId="63" xfId="2" applyFont="1" applyBorder="1" applyAlignment="1">
      <alignment horizontal="center"/>
    </xf>
    <xf numFmtId="166" fontId="0" fillId="0" borderId="45" xfId="0" applyNumberFormat="1" applyBorder="1"/>
    <xf numFmtId="0" fontId="55" fillId="0" borderId="39" xfId="2" applyBorder="1" applyAlignment="1">
      <alignment horizontal="center"/>
    </xf>
    <xf numFmtId="0" fontId="0" fillId="0" borderId="22" xfId="0" applyBorder="1"/>
    <xf numFmtId="0" fontId="0" fillId="0" borderId="63" xfId="0" applyBorder="1"/>
    <xf numFmtId="0" fontId="61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5" fillId="0" borderId="6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 indent="2"/>
    </xf>
    <xf numFmtId="0" fontId="5" fillId="0" borderId="1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8" fillId="0" borderId="1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2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14" fillId="0" borderId="1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/>
    </xf>
    <xf numFmtId="0" fontId="14" fillId="0" borderId="22" xfId="0" applyFont="1" applyBorder="1" applyAlignment="1">
      <alignment horizontal="left" vertical="top"/>
    </xf>
    <xf numFmtId="0" fontId="14" fillId="0" borderId="23" xfId="0" applyFont="1" applyBorder="1" applyAlignment="1">
      <alignment horizontal="left" vertical="top"/>
    </xf>
    <xf numFmtId="0" fontId="70" fillId="0" borderId="0" xfId="3" applyFont="1" applyAlignment="1">
      <alignment horizontal="center" wrapText="1"/>
    </xf>
    <xf numFmtId="0" fontId="71" fillId="6" borderId="11" xfId="3" applyFont="1" applyFill="1" applyBorder="1" applyAlignment="1">
      <alignment horizontal="center"/>
    </xf>
    <xf numFmtId="0" fontId="71" fillId="6" borderId="19" xfId="3" applyFont="1" applyFill="1" applyBorder="1" applyAlignment="1">
      <alignment horizontal="center"/>
    </xf>
    <xf numFmtId="0" fontId="71" fillId="6" borderId="20" xfId="3" applyFont="1" applyFill="1" applyBorder="1" applyAlignment="1">
      <alignment horizontal="center"/>
    </xf>
    <xf numFmtId="0" fontId="71" fillId="6" borderId="21" xfId="3" applyFont="1" applyFill="1" applyBorder="1" applyAlignment="1">
      <alignment horizontal="center"/>
    </xf>
    <xf numFmtId="0" fontId="71" fillId="6" borderId="2" xfId="3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84" fillId="0" borderId="61" xfId="0" applyFont="1" applyBorder="1" applyAlignment="1">
      <alignment horizontal="center"/>
    </xf>
    <xf numFmtId="0" fontId="84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50" fillId="0" borderId="25" xfId="1" applyFont="1" applyBorder="1" applyAlignment="1">
      <alignment horizontal="center" vertical="center" wrapText="1"/>
    </xf>
    <xf numFmtId="0" fontId="50" fillId="0" borderId="26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top" wrapText="1"/>
    </xf>
    <xf numFmtId="0" fontId="20" fillId="0" borderId="37" xfId="1" applyFont="1" applyBorder="1" applyAlignment="1">
      <alignment horizontal="center" vertical="top" wrapText="1"/>
    </xf>
    <xf numFmtId="0" fontId="20" fillId="0" borderId="25" xfId="1" applyFont="1" applyBorder="1" applyAlignment="1">
      <alignment horizontal="left" vertical="center" wrapText="1"/>
    </xf>
    <xf numFmtId="0" fontId="20" fillId="0" borderId="26" xfId="1" applyFont="1" applyBorder="1" applyAlignment="1">
      <alignment horizontal="left" vertical="center" wrapText="1"/>
    </xf>
    <xf numFmtId="0" fontId="20" fillId="0" borderId="37" xfId="1" applyFont="1" applyBorder="1" applyAlignment="1">
      <alignment horizontal="left" vertical="center" wrapText="1"/>
    </xf>
    <xf numFmtId="0" fontId="20" fillId="0" borderId="26" xfId="1" applyFont="1" applyBorder="1" applyAlignment="1">
      <alignment horizontal="center" vertical="top" wrapText="1"/>
    </xf>
    <xf numFmtId="0" fontId="20" fillId="0" borderId="25" xfId="1" applyFont="1" applyBorder="1" applyAlignment="1">
      <alignment horizontal="left" vertical="top" wrapText="1" indent="1"/>
    </xf>
    <xf numFmtId="0" fontId="20" fillId="0" borderId="37" xfId="1" applyFont="1" applyBorder="1" applyAlignment="1">
      <alignment horizontal="left" vertical="top" wrapText="1" indent="1"/>
    </xf>
    <xf numFmtId="0" fontId="19" fillId="0" borderId="25" xfId="1" applyFont="1" applyBorder="1" applyAlignment="1">
      <alignment horizontal="left" vertical="top" wrapText="1"/>
    </xf>
    <xf numFmtId="0" fontId="19" fillId="0" borderId="37" xfId="1" applyFont="1" applyBorder="1" applyAlignment="1">
      <alignment horizontal="left" vertical="top" wrapText="1"/>
    </xf>
    <xf numFmtId="0" fontId="19" fillId="0" borderId="25" xfId="1" applyFont="1" applyBorder="1" applyAlignment="1">
      <alignment horizontal="center" vertical="top" wrapText="1"/>
    </xf>
    <xf numFmtId="0" fontId="19" fillId="0" borderId="26" xfId="1" applyFont="1" applyBorder="1" applyAlignment="1">
      <alignment horizontal="center" vertical="top" wrapText="1"/>
    </xf>
    <xf numFmtId="0" fontId="20" fillId="0" borderId="25" xfId="1" applyFont="1" applyBorder="1" applyAlignment="1">
      <alignment horizontal="left" vertical="top" wrapText="1"/>
    </xf>
    <xf numFmtId="0" fontId="20" fillId="0" borderId="37" xfId="1" applyFont="1" applyBorder="1" applyAlignment="1">
      <alignment horizontal="left" vertical="top" wrapText="1"/>
    </xf>
    <xf numFmtId="0" fontId="20" fillId="0" borderId="29" xfId="1" applyFont="1" applyBorder="1" applyAlignment="1">
      <alignment horizontal="center" vertical="top" wrapText="1"/>
    </xf>
    <xf numFmtId="0" fontId="20" fillId="0" borderId="34" xfId="1" applyFont="1" applyBorder="1" applyAlignment="1">
      <alignment horizontal="center" vertical="top" wrapText="1"/>
    </xf>
    <xf numFmtId="0" fontId="20" fillId="0" borderId="29" xfId="1" applyFont="1" applyBorder="1" applyAlignment="1">
      <alignment horizontal="left" vertical="center" wrapText="1"/>
    </xf>
    <xf numFmtId="0" fontId="20" fillId="0" borderId="30" xfId="1" applyFont="1" applyBorder="1" applyAlignment="1">
      <alignment horizontal="left" vertical="center" wrapText="1"/>
    </xf>
    <xf numFmtId="0" fontId="19" fillId="0" borderId="25" xfId="1" applyFont="1" applyBorder="1" applyAlignment="1">
      <alignment horizontal="left" vertical="top" wrapText="1" indent="5"/>
    </xf>
    <xf numFmtId="0" fontId="19" fillId="0" borderId="26" xfId="1" applyFont="1" applyBorder="1" applyAlignment="1">
      <alignment horizontal="left" vertical="top" wrapText="1" indent="5"/>
    </xf>
    <xf numFmtId="0" fontId="19" fillId="0" borderId="25" xfId="1" applyFont="1" applyBorder="1" applyAlignment="1">
      <alignment horizontal="left" vertical="top" wrapText="1" indent="4"/>
    </xf>
    <xf numFmtId="0" fontId="19" fillId="0" borderId="26" xfId="1" applyFont="1" applyBorder="1" applyAlignment="1">
      <alignment horizontal="left" vertical="top" wrapText="1" indent="4"/>
    </xf>
    <xf numFmtId="0" fontId="20" fillId="0" borderId="25" xfId="1" applyFont="1" applyBorder="1" applyAlignment="1">
      <alignment horizontal="left" vertical="top" wrapText="1" indent="4"/>
    </xf>
    <xf numFmtId="0" fontId="20" fillId="0" borderId="26" xfId="1" applyFont="1" applyBorder="1" applyAlignment="1">
      <alignment horizontal="left" vertical="top" wrapText="1" indent="4"/>
    </xf>
    <xf numFmtId="0" fontId="20" fillId="0" borderId="25" xfId="1" applyFont="1" applyBorder="1" applyAlignment="1">
      <alignment horizontal="left" vertical="top" wrapText="1" indent="5"/>
    </xf>
    <xf numFmtId="0" fontId="20" fillId="0" borderId="26" xfId="1" applyFont="1" applyBorder="1" applyAlignment="1">
      <alignment horizontal="left" vertical="top" wrapText="1" indent="5"/>
    </xf>
    <xf numFmtId="0" fontId="19" fillId="0" borderId="25" xfId="1" applyFont="1" applyBorder="1" applyAlignment="1">
      <alignment horizontal="left" vertical="top" wrapText="1" indent="6"/>
    </xf>
    <xf numFmtId="0" fontId="19" fillId="0" borderId="26" xfId="1" applyFont="1" applyBorder="1" applyAlignment="1">
      <alignment horizontal="left" vertical="top" wrapText="1" indent="6"/>
    </xf>
    <xf numFmtId="0" fontId="20" fillId="0" borderId="25" xfId="1" applyFont="1" applyBorder="1" applyAlignment="1">
      <alignment horizontal="left" vertical="top" wrapText="1" indent="2"/>
    </xf>
    <xf numFmtId="0" fontId="20" fillId="0" borderId="26" xfId="1" applyFont="1" applyBorder="1" applyAlignment="1">
      <alignment horizontal="left" vertical="top" wrapText="1" indent="2"/>
    </xf>
    <xf numFmtId="0" fontId="20" fillId="0" borderId="26" xfId="1" applyFont="1" applyBorder="1" applyAlignment="1">
      <alignment horizontal="left" vertical="top" wrapText="1" indent="1"/>
    </xf>
    <xf numFmtId="0" fontId="20" fillId="0" borderId="34" xfId="1" applyFont="1" applyBorder="1" applyAlignment="1">
      <alignment horizontal="left" vertical="center" wrapText="1"/>
    </xf>
    <xf numFmtId="0" fontId="20" fillId="0" borderId="28" xfId="1" applyFont="1" applyBorder="1" applyAlignment="1">
      <alignment horizontal="center" vertical="top" wrapText="1"/>
    </xf>
    <xf numFmtId="0" fontId="20" fillId="0" borderId="31" xfId="1" applyFont="1" applyBorder="1" applyAlignment="1">
      <alignment horizontal="center" vertical="top" wrapText="1"/>
    </xf>
    <xf numFmtId="0" fontId="20" fillId="0" borderId="28" xfId="1" applyFont="1" applyBorder="1" applyAlignment="1">
      <alignment horizontal="left" vertical="center" wrapText="1"/>
    </xf>
    <xf numFmtId="0" fontId="20" fillId="0" borderId="27" xfId="1" applyFont="1" applyBorder="1" applyAlignment="1">
      <alignment horizontal="left" vertical="center" wrapText="1"/>
    </xf>
    <xf numFmtId="3" fontId="48" fillId="0" borderId="25" xfId="1" applyNumberFormat="1" applyFont="1" applyBorder="1" applyAlignment="1">
      <alignment horizontal="right" vertical="top" shrinkToFit="1"/>
    </xf>
    <xf numFmtId="3" fontId="48" fillId="0" borderId="37" xfId="1" applyNumberFormat="1" applyFont="1" applyBorder="1" applyAlignment="1">
      <alignment horizontal="right" vertical="top" shrinkToFit="1"/>
    </xf>
    <xf numFmtId="0" fontId="20" fillId="0" borderId="25" xfId="1" applyFont="1" applyBorder="1" applyAlignment="1">
      <alignment horizontal="right" vertical="top" wrapText="1"/>
    </xf>
    <xf numFmtId="0" fontId="20" fillId="0" borderId="37" xfId="1" applyFont="1" applyBorder="1" applyAlignment="1">
      <alignment horizontal="right" vertical="top" wrapText="1"/>
    </xf>
    <xf numFmtId="0" fontId="20" fillId="0" borderId="38" xfId="1" applyFont="1" applyBorder="1" applyAlignment="1">
      <alignment horizontal="left" vertical="center" wrapText="1"/>
    </xf>
    <xf numFmtId="0" fontId="20" fillId="0" borderId="35" xfId="1" applyFont="1" applyBorder="1" applyAlignment="1">
      <alignment horizontal="left" vertical="center" wrapText="1"/>
    </xf>
    <xf numFmtId="0" fontId="20" fillId="0" borderId="33" xfId="1" applyFont="1" applyBorder="1" applyAlignment="1">
      <alignment horizontal="left" vertical="center" wrapText="1"/>
    </xf>
    <xf numFmtId="0" fontId="20" fillId="0" borderId="32" xfId="1" applyFont="1" applyBorder="1" applyAlignment="1">
      <alignment horizontal="left" vertical="center" wrapText="1"/>
    </xf>
    <xf numFmtId="0" fontId="20" fillId="0" borderId="31" xfId="1" applyFont="1" applyBorder="1" applyAlignment="1">
      <alignment horizontal="left" vertical="center" wrapText="1"/>
    </xf>
    <xf numFmtId="0" fontId="19" fillId="0" borderId="33" xfId="1" applyFont="1" applyBorder="1" applyAlignment="1">
      <alignment horizontal="left" vertical="top" wrapText="1" indent="2"/>
    </xf>
    <xf numFmtId="0" fontId="19" fillId="0" borderId="0" xfId="1" applyFont="1" applyAlignment="1">
      <alignment horizontal="left" vertical="top" wrapText="1" indent="2"/>
    </xf>
    <xf numFmtId="0" fontId="19" fillId="0" borderId="28" xfId="1" applyFont="1" applyBorder="1" applyAlignment="1">
      <alignment horizontal="left" vertical="top" wrapText="1" indent="2"/>
    </xf>
    <xf numFmtId="0" fontId="19" fillId="0" borderId="27" xfId="1" applyFont="1" applyBorder="1" applyAlignment="1">
      <alignment horizontal="left" vertical="top" wrapText="1" indent="2"/>
    </xf>
    <xf numFmtId="0" fontId="19" fillId="0" borderId="29" xfId="1" applyFont="1" applyBorder="1" applyAlignment="1">
      <alignment horizontal="center" vertical="top" wrapText="1"/>
    </xf>
    <xf numFmtId="0" fontId="19" fillId="0" borderId="34" xfId="1" applyFont="1" applyBorder="1" applyAlignment="1">
      <alignment horizontal="center" vertical="top" wrapText="1"/>
    </xf>
    <xf numFmtId="0" fontId="19" fillId="0" borderId="29" xfId="1" applyFont="1" applyBorder="1" applyAlignment="1">
      <alignment horizontal="right" vertical="top" wrapText="1"/>
    </xf>
    <xf numFmtId="0" fontId="19" fillId="0" borderId="30" xfId="1" applyFont="1" applyBorder="1" applyAlignment="1">
      <alignment horizontal="right" vertical="top" wrapText="1"/>
    </xf>
    <xf numFmtId="0" fontId="20" fillId="0" borderId="36" xfId="1" applyFont="1" applyBorder="1" applyAlignment="1">
      <alignment horizontal="left" wrapText="1"/>
    </xf>
    <xf numFmtId="0" fontId="20" fillId="0" borderId="35" xfId="1" applyFont="1" applyBorder="1" applyAlignment="1">
      <alignment horizontal="left" wrapText="1"/>
    </xf>
    <xf numFmtId="0" fontId="19" fillId="0" borderId="36" xfId="1" applyFont="1" applyBorder="1" applyAlignment="1">
      <alignment horizontal="left" wrapText="1" indent="1"/>
    </xf>
    <xf numFmtId="0" fontId="19" fillId="0" borderId="35" xfId="1" applyFont="1" applyBorder="1" applyAlignment="1">
      <alignment horizontal="left" wrapText="1" indent="1"/>
    </xf>
    <xf numFmtId="0" fontId="19" fillId="0" borderId="29" xfId="1" applyFont="1" applyBorder="1" applyAlignment="1">
      <alignment horizontal="left" wrapText="1" indent="3"/>
    </xf>
    <xf numFmtId="0" fontId="19" fillId="0" borderId="34" xfId="1" applyFont="1" applyBorder="1" applyAlignment="1">
      <alignment horizontal="left" wrapText="1" indent="3"/>
    </xf>
    <xf numFmtId="0" fontId="19" fillId="0" borderId="28" xfId="1" applyFont="1" applyBorder="1" applyAlignment="1">
      <alignment horizontal="left" wrapText="1" indent="3"/>
    </xf>
    <xf numFmtId="0" fontId="19" fillId="0" borderId="31" xfId="1" applyFont="1" applyBorder="1" applyAlignment="1">
      <alignment horizontal="left" wrapText="1" indent="3"/>
    </xf>
    <xf numFmtId="0" fontId="19" fillId="0" borderId="25" xfId="1" applyFont="1" applyBorder="1" applyAlignment="1">
      <alignment horizontal="right" vertical="top" wrapText="1"/>
    </xf>
    <xf numFmtId="0" fontId="19" fillId="0" borderId="37" xfId="1" applyFont="1" applyBorder="1" applyAlignment="1">
      <alignment horizontal="right" vertical="top" wrapText="1"/>
    </xf>
    <xf numFmtId="0" fontId="19" fillId="0" borderId="26" xfId="1" applyFont="1" applyBorder="1" applyAlignment="1">
      <alignment horizontal="left" vertical="top" wrapText="1"/>
    </xf>
    <xf numFmtId="0" fontId="20" fillId="0" borderId="29" xfId="1" applyFont="1" applyBorder="1" applyAlignment="1">
      <alignment horizontal="left" vertical="top" wrapText="1" indent="1"/>
    </xf>
    <xf numFmtId="0" fontId="20" fillId="0" borderId="30" xfId="1" applyFont="1" applyBorder="1" applyAlignment="1">
      <alignment horizontal="left" vertical="top" wrapText="1" indent="1"/>
    </xf>
    <xf numFmtId="0" fontId="19" fillId="0" borderId="25" xfId="1" applyFont="1" applyBorder="1" applyAlignment="1">
      <alignment horizontal="left" vertical="top" wrapText="1" indent="2"/>
    </xf>
    <xf numFmtId="0" fontId="19" fillId="0" borderId="26" xfId="1" applyFont="1" applyBorder="1" applyAlignment="1">
      <alignment horizontal="left" vertical="top" wrapText="1" indent="2"/>
    </xf>
    <xf numFmtId="0" fontId="19" fillId="0" borderId="25" xfId="1" applyFont="1" applyBorder="1" applyAlignment="1">
      <alignment horizontal="left" vertical="top" wrapText="1" indent="3"/>
    </xf>
    <xf numFmtId="0" fontId="19" fillId="0" borderId="26" xfId="1" applyFont="1" applyBorder="1" applyAlignment="1">
      <alignment horizontal="left" vertical="top" wrapText="1" indent="3"/>
    </xf>
    <xf numFmtId="3" fontId="48" fillId="0" borderId="25" xfId="1" applyNumberFormat="1" applyFont="1" applyBorder="1" applyAlignment="1">
      <alignment horizontal="left" vertical="top" shrinkToFit="1"/>
    </xf>
    <xf numFmtId="3" fontId="48" fillId="0" borderId="37" xfId="1" applyNumberFormat="1" applyFont="1" applyBorder="1" applyAlignment="1">
      <alignment horizontal="left" vertical="top" shrinkToFit="1"/>
    </xf>
    <xf numFmtId="0" fontId="19" fillId="0" borderId="25" xfId="1" applyFont="1" applyBorder="1" applyAlignment="1">
      <alignment horizontal="left" vertical="top" wrapText="1" indent="1"/>
    </xf>
    <xf numFmtId="0" fontId="19" fillId="0" borderId="37" xfId="1" applyFont="1" applyBorder="1" applyAlignment="1">
      <alignment horizontal="left" vertical="top" wrapText="1" indent="1"/>
    </xf>
    <xf numFmtId="0" fontId="19" fillId="0" borderId="28" xfId="1" applyFont="1" applyBorder="1" applyAlignment="1">
      <alignment horizontal="right" vertical="top" wrapText="1" indent="4"/>
    </xf>
    <xf numFmtId="0" fontId="19" fillId="0" borderId="31" xfId="1" applyFont="1" applyBorder="1" applyAlignment="1">
      <alignment horizontal="right" vertical="top" wrapText="1" indent="4"/>
    </xf>
    <xf numFmtId="0" fontId="20" fillId="0" borderId="28" xfId="1" applyFont="1" applyBorder="1" applyAlignment="1">
      <alignment horizontal="left" vertical="top" wrapText="1" indent="1"/>
    </xf>
    <xf numFmtId="0" fontId="20" fillId="0" borderId="27" xfId="1" applyFont="1" applyBorder="1" applyAlignment="1">
      <alignment horizontal="left" vertical="top" wrapText="1" indent="1"/>
    </xf>
    <xf numFmtId="0" fontId="29" fillId="0" borderId="33" xfId="1" applyFont="1" applyBorder="1" applyAlignment="1">
      <alignment horizontal="right" vertical="top" wrapText="1" indent="5"/>
    </xf>
    <xf numFmtId="0" fontId="29" fillId="0" borderId="32" xfId="1" applyFont="1" applyBorder="1" applyAlignment="1">
      <alignment horizontal="right" vertical="top" wrapText="1" indent="5"/>
    </xf>
    <xf numFmtId="0" fontId="26" fillId="0" borderId="33" xfId="1" applyBorder="1" applyAlignment="1">
      <alignment horizontal="center" vertical="top" wrapText="1"/>
    </xf>
    <xf numFmtId="0" fontId="26" fillId="0" borderId="0" xfId="1" applyAlignment="1">
      <alignment horizontal="center" vertical="top" wrapText="1"/>
    </xf>
    <xf numFmtId="0" fontId="26" fillId="0" borderId="28" xfId="1" applyBorder="1" applyAlignment="1">
      <alignment horizontal="left" vertical="center" wrapText="1"/>
    </xf>
    <xf numFmtId="0" fontId="26" fillId="0" borderId="31" xfId="1" applyBorder="1" applyAlignment="1">
      <alignment horizontal="left" vertical="center" wrapText="1"/>
    </xf>
    <xf numFmtId="0" fontId="29" fillId="0" borderId="28" xfId="1" applyFont="1" applyBorder="1" applyAlignment="1">
      <alignment horizontal="right" vertical="top" wrapText="1"/>
    </xf>
    <xf numFmtId="0" fontId="29" fillId="0" borderId="27" xfId="1" applyFont="1" applyBorder="1" applyAlignment="1">
      <alignment horizontal="right" vertical="top" wrapText="1"/>
    </xf>
    <xf numFmtId="0" fontId="20" fillId="0" borderId="25" xfId="1" applyFont="1" applyBorder="1" applyAlignment="1">
      <alignment horizontal="left" vertical="top" wrapText="1" indent="6"/>
    </xf>
    <xf numFmtId="0" fontId="20" fillId="0" borderId="26" xfId="1" applyFont="1" applyBorder="1" applyAlignment="1">
      <alignment horizontal="left" vertical="top" wrapText="1" indent="6"/>
    </xf>
    <xf numFmtId="0" fontId="26" fillId="0" borderId="29" xfId="1" applyBorder="1" applyAlignment="1">
      <alignment horizontal="left" vertical="center" wrapText="1"/>
    </xf>
    <xf numFmtId="0" fontId="26" fillId="0" borderId="34" xfId="1" applyBorder="1" applyAlignment="1">
      <alignment horizontal="left" vertical="center" wrapText="1"/>
    </xf>
    <xf numFmtId="0" fontId="26" fillId="0" borderId="29" xfId="1" applyBorder="1" applyAlignment="1">
      <alignment horizontal="right" vertical="top" wrapText="1"/>
    </xf>
    <xf numFmtId="0" fontId="26" fillId="0" borderId="30" xfId="1" applyBorder="1" applyAlignment="1">
      <alignment horizontal="right" vertical="top" wrapText="1"/>
    </xf>
    <xf numFmtId="0" fontId="29" fillId="0" borderId="25" xfId="1" applyFont="1" applyBorder="1" applyAlignment="1">
      <alignment horizontal="left" vertical="top" wrapText="1" indent="3"/>
    </xf>
    <xf numFmtId="0" fontId="29" fillId="0" borderId="26" xfId="1" applyFont="1" applyBorder="1" applyAlignment="1">
      <alignment horizontal="left" vertical="top" wrapText="1" indent="3"/>
    </xf>
    <xf numFmtId="0" fontId="26" fillId="0" borderId="37" xfId="1" applyBorder="1" applyAlignment="1">
      <alignment horizontal="left" vertical="top" wrapText="1" indent="3"/>
    </xf>
    <xf numFmtId="0" fontId="26" fillId="0" borderId="26" xfId="1" applyBorder="1" applyAlignment="1">
      <alignment horizontal="left" vertical="top" wrapText="1" indent="3"/>
    </xf>
    <xf numFmtId="0" fontId="31" fillId="0" borderId="25" xfId="1" applyFont="1" applyBorder="1" applyAlignment="1">
      <alignment horizontal="left" vertical="top" wrapText="1"/>
    </xf>
    <xf numFmtId="0" fontId="31" fillId="0" borderId="26" xfId="1" applyFont="1" applyBorder="1" applyAlignment="1">
      <alignment horizontal="left" vertical="top" wrapText="1"/>
    </xf>
    <xf numFmtId="0" fontId="31" fillId="0" borderId="29" xfId="1" applyFont="1" applyBorder="1" applyAlignment="1">
      <alignment horizontal="left" vertical="center" wrapText="1"/>
    </xf>
    <xf numFmtId="0" fontId="31" fillId="0" borderId="28" xfId="1" applyFont="1" applyBorder="1" applyAlignment="1">
      <alignment horizontal="left" vertical="center" wrapText="1"/>
    </xf>
    <xf numFmtId="0" fontId="31" fillId="0" borderId="29" xfId="1" applyFont="1" applyBorder="1" applyAlignment="1">
      <alignment horizontal="center" wrapText="1"/>
    </xf>
    <xf numFmtId="0" fontId="31" fillId="0" borderId="34" xfId="1" applyFont="1" applyBorder="1" applyAlignment="1">
      <alignment horizontal="center" wrapText="1"/>
    </xf>
    <xf numFmtId="0" fontId="31" fillId="0" borderId="33" xfId="1" applyFont="1" applyBorder="1" applyAlignment="1">
      <alignment horizontal="center" wrapText="1"/>
    </xf>
    <xf numFmtId="0" fontId="31" fillId="0" borderId="32" xfId="1" applyFont="1" applyBorder="1" applyAlignment="1">
      <alignment horizontal="center" wrapText="1"/>
    </xf>
    <xf numFmtId="0" fontId="31" fillId="0" borderId="28" xfId="1" applyFont="1" applyBorder="1" applyAlignment="1">
      <alignment horizontal="center" wrapText="1"/>
    </xf>
    <xf numFmtId="0" fontId="31" fillId="0" borderId="31" xfId="1" applyFont="1" applyBorder="1" applyAlignment="1">
      <alignment horizontal="center" wrapText="1"/>
    </xf>
    <xf numFmtId="0" fontId="31" fillId="0" borderId="36" xfId="1" applyFont="1" applyBorder="1" applyAlignment="1">
      <alignment horizontal="left" vertical="top" wrapText="1"/>
    </xf>
    <xf numFmtId="0" fontId="31" fillId="0" borderId="35" xfId="1" applyFont="1" applyBorder="1" applyAlignment="1">
      <alignment horizontal="left" vertical="top" wrapText="1"/>
    </xf>
    <xf numFmtId="0" fontId="26" fillId="0" borderId="29" xfId="1" applyBorder="1" applyAlignment="1">
      <alignment horizontal="left" vertical="top" wrapText="1"/>
    </xf>
    <xf numFmtId="0" fontId="26" fillId="0" borderId="34" xfId="1" applyBorder="1" applyAlignment="1">
      <alignment horizontal="left" vertical="top" wrapText="1"/>
    </xf>
    <xf numFmtId="0" fontId="26" fillId="0" borderId="28" xfId="1" applyBorder="1" applyAlignment="1">
      <alignment horizontal="left" vertical="top" wrapText="1"/>
    </xf>
    <xf numFmtId="0" fontId="26" fillId="0" borderId="31" xfId="1" applyBorder="1" applyAlignment="1">
      <alignment horizontal="left" vertical="top" wrapText="1"/>
    </xf>
    <xf numFmtId="0" fontId="31" fillId="0" borderId="29" xfId="1" applyFont="1" applyBorder="1" applyAlignment="1">
      <alignment horizontal="left" wrapText="1"/>
    </xf>
    <xf numFmtId="0" fontId="31" fillId="0" borderId="33" xfId="1" applyFont="1" applyBorder="1" applyAlignment="1">
      <alignment horizontal="left" wrapText="1"/>
    </xf>
    <xf numFmtId="0" fontId="31" fillId="0" borderId="28" xfId="1" applyFont="1" applyBorder="1" applyAlignment="1">
      <alignment horizontal="left" wrapText="1"/>
    </xf>
    <xf numFmtId="0" fontId="31" fillId="0" borderId="29" xfId="1" applyFont="1" applyBorder="1" applyAlignment="1">
      <alignment horizontal="left" vertical="top" wrapText="1"/>
    </xf>
    <xf numFmtId="0" fontId="31" fillId="0" borderId="34" xfId="1" applyFont="1" applyBorder="1" applyAlignment="1">
      <alignment horizontal="left" vertical="top" wrapText="1"/>
    </xf>
    <xf numFmtId="0" fontId="31" fillId="0" borderId="28" xfId="1" applyFont="1" applyBorder="1" applyAlignment="1">
      <alignment horizontal="left" vertical="top" wrapText="1"/>
    </xf>
    <xf numFmtId="0" fontId="31" fillId="0" borderId="31" xfId="1" applyFont="1" applyBorder="1" applyAlignment="1">
      <alignment horizontal="left" vertical="top" wrapText="1"/>
    </xf>
    <xf numFmtId="0" fontId="31" fillId="0" borderId="29" xfId="1" applyFont="1" applyBorder="1" applyAlignment="1">
      <alignment horizontal="center" vertical="top" wrapText="1"/>
    </xf>
    <xf numFmtId="0" fontId="31" fillId="0" borderId="34" xfId="1" applyFont="1" applyBorder="1" applyAlignment="1">
      <alignment horizontal="center" vertical="top" wrapText="1"/>
    </xf>
    <xf numFmtId="0" fontId="31" fillId="0" borderId="28" xfId="1" applyFont="1" applyBorder="1" applyAlignment="1">
      <alignment horizontal="center" vertical="top" wrapText="1"/>
    </xf>
    <xf numFmtId="0" fontId="31" fillId="0" borderId="31" xfId="1" applyFont="1" applyBorder="1" applyAlignment="1">
      <alignment horizontal="center" vertical="top" wrapText="1"/>
    </xf>
    <xf numFmtId="0" fontId="31" fillId="0" borderId="33" xfId="1" applyFont="1" applyBorder="1" applyAlignment="1">
      <alignment horizontal="left" vertical="center" wrapText="1"/>
    </xf>
    <xf numFmtId="0" fontId="26" fillId="0" borderId="29" xfId="1" applyBorder="1" applyAlignment="1">
      <alignment horizontal="left" vertical="top" wrapText="1" indent="1"/>
    </xf>
    <xf numFmtId="0" fontId="26" fillId="0" borderId="34" xfId="1" applyBorder="1" applyAlignment="1">
      <alignment horizontal="left" vertical="top" wrapText="1" indent="1"/>
    </xf>
    <xf numFmtId="0" fontId="26" fillId="0" borderId="33" xfId="1" applyBorder="1" applyAlignment="1">
      <alignment horizontal="left" vertical="top" wrapText="1" indent="1"/>
    </xf>
    <xf numFmtId="0" fontId="26" fillId="0" borderId="32" xfId="1" applyBorder="1" applyAlignment="1">
      <alignment horizontal="left" vertical="top" wrapText="1" indent="1"/>
    </xf>
    <xf numFmtId="0" fontId="26" fillId="0" borderId="28" xfId="1" applyBorder="1" applyAlignment="1">
      <alignment horizontal="left" vertical="top" wrapText="1" indent="1"/>
    </xf>
    <xf numFmtId="0" fontId="26" fillId="0" borderId="31" xfId="1" applyBorder="1" applyAlignment="1">
      <alignment horizontal="left" vertical="top" wrapText="1" indent="1"/>
    </xf>
    <xf numFmtId="0" fontId="26" fillId="0" borderId="25" xfId="1" applyBorder="1" applyAlignment="1">
      <alignment horizontal="left" vertical="top" wrapText="1"/>
    </xf>
    <xf numFmtId="0" fontId="26" fillId="0" borderId="26" xfId="1" applyBorder="1" applyAlignment="1">
      <alignment horizontal="left" vertical="top" wrapText="1"/>
    </xf>
    <xf numFmtId="0" fontId="26" fillId="0" borderId="30" xfId="1" applyBorder="1" applyAlignment="1">
      <alignment horizontal="left" vertical="center" wrapText="1"/>
    </xf>
    <xf numFmtId="0" fontId="26" fillId="0" borderId="0" xfId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524A247-5A2F-45AB-B2B2-AFC93BB801B3}"/>
  </cellStyles>
  <dxfs count="56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</font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</font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45</xdr:row>
      <xdr:rowOff>0</xdr:rowOff>
    </xdr:from>
    <xdr:to>
      <xdr:col>10</xdr:col>
      <xdr:colOff>142573</xdr:colOff>
      <xdr:row>55</xdr:row>
      <xdr:rowOff>47625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2216928-A710-4CB3-AB2B-909DCCAD0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0" y="9029700"/>
          <a:ext cx="2876248" cy="1952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6355</xdr:colOff>
      <xdr:row>2</xdr:row>
      <xdr:rowOff>6355</xdr:rowOff>
    </xdr:from>
    <xdr:ext cx="700087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355" y="330205"/>
          <a:ext cx="7000875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753681" cy="112747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3681" cy="112747"/>
        </a:xfrm>
        <a:prstGeom prst="rect">
          <a:avLst/>
        </a:prstGeom>
      </xdr:spPr>
    </xdr:pic>
    <xdr:clientData/>
  </xdr:oneCellAnchor>
  <xdr:oneCellAnchor>
    <xdr:from>
      <xdr:col>0</xdr:col>
      <xdr:colOff>6355</xdr:colOff>
      <xdr:row>6</xdr:row>
      <xdr:rowOff>6355</xdr:rowOff>
    </xdr:from>
    <xdr:ext cx="116967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6355" y="977905"/>
          <a:ext cx="1169670" cy="0"/>
        </a:xfrm>
        <a:custGeom>
          <a:avLst/>
          <a:gdLst/>
          <a:ahLst/>
          <a:cxnLst/>
          <a:rect l="0" t="0" r="0" b="0"/>
          <a:pathLst>
            <a:path w="1125220">
              <a:moveTo>
                <a:pt x="0" y="0"/>
              </a:moveTo>
              <a:lnTo>
                <a:pt x="1124995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6355</xdr:colOff>
      <xdr:row>14</xdr:row>
      <xdr:rowOff>6355</xdr:rowOff>
    </xdr:from>
    <xdr:ext cx="670560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6355" y="2273305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6355</xdr:colOff>
      <xdr:row>373</xdr:row>
      <xdr:rowOff>6353</xdr:rowOff>
    </xdr:from>
    <xdr:ext cx="6705600" cy="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6355" y="60404378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6355</xdr:colOff>
      <xdr:row>407</xdr:row>
      <xdr:rowOff>6357</xdr:rowOff>
    </xdr:from>
    <xdr:ext cx="6705600" cy="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6355" y="65909832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6355</xdr:colOff>
      <xdr:row>415</xdr:row>
      <xdr:rowOff>6356</xdr:rowOff>
    </xdr:from>
    <xdr:ext cx="6705600" cy="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6355" y="67205231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3177</xdr:colOff>
      <xdr:row>446</xdr:row>
      <xdr:rowOff>3175</xdr:rowOff>
    </xdr:from>
    <xdr:ext cx="2921000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3177" y="72221725"/>
          <a:ext cx="2921000" cy="0"/>
        </a:xfrm>
        <a:custGeom>
          <a:avLst/>
          <a:gdLst/>
          <a:ahLst/>
          <a:cxnLst/>
          <a:rect l="0" t="0" r="0" b="0"/>
          <a:pathLst>
            <a:path w="2803525">
              <a:moveTo>
                <a:pt x="0" y="0"/>
              </a:moveTo>
              <a:lnTo>
                <a:pt x="2802954" y="0"/>
              </a:lnTo>
            </a:path>
          </a:pathLst>
        </a:custGeom>
        <a:ln w="6355">
          <a:solidFill>
            <a:srgbClr val="AAAAAA"/>
          </a:solidFill>
        </a:ln>
      </xdr:spPr>
    </xdr:sp>
    <xdr:clientData/>
  </xdr:oneCellAnchor>
  <xdr:oneCellAnchor>
    <xdr:from>
      <xdr:col>0</xdr:col>
      <xdr:colOff>3177</xdr:colOff>
      <xdr:row>428</xdr:row>
      <xdr:rowOff>3178</xdr:rowOff>
    </xdr:from>
    <xdr:ext cx="3238500" cy="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3177" y="69307078"/>
          <a:ext cx="3238500" cy="0"/>
        </a:xfrm>
        <a:custGeom>
          <a:avLst/>
          <a:gdLst/>
          <a:ahLst/>
          <a:cxnLst/>
          <a:rect l="0" t="0" r="0" b="0"/>
          <a:pathLst>
            <a:path w="3121025">
              <a:moveTo>
                <a:pt x="0" y="0"/>
              </a:moveTo>
              <a:lnTo>
                <a:pt x="3120750" y="0"/>
              </a:lnTo>
            </a:path>
          </a:pathLst>
        </a:custGeom>
        <a:ln w="6355">
          <a:solidFill>
            <a:srgbClr val="AAAAAA"/>
          </a:solidFill>
        </a:ln>
      </xdr:spPr>
    </xdr:sp>
    <xdr:clientData/>
  </xdr:oneCellAnchor>
  <xdr:oneCellAnchor>
    <xdr:from>
      <xdr:col>0</xdr:col>
      <xdr:colOff>3177</xdr:colOff>
      <xdr:row>450</xdr:row>
      <xdr:rowOff>3175</xdr:rowOff>
    </xdr:from>
    <xdr:ext cx="2371090" cy="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3177" y="72869425"/>
          <a:ext cx="2371090" cy="0"/>
        </a:xfrm>
        <a:custGeom>
          <a:avLst/>
          <a:gdLst/>
          <a:ahLst/>
          <a:cxnLst/>
          <a:rect l="0" t="0" r="0" b="0"/>
          <a:pathLst>
            <a:path w="2313940">
              <a:moveTo>
                <a:pt x="0" y="0"/>
              </a:moveTo>
              <a:lnTo>
                <a:pt x="2313550" y="0"/>
              </a:lnTo>
            </a:path>
          </a:pathLst>
        </a:custGeom>
        <a:ln w="6355">
          <a:solidFill>
            <a:srgbClr val="AAAAAA"/>
          </a:solidFill>
        </a:ln>
      </xdr:spPr>
    </xdr:sp>
    <xdr:clientData/>
  </xdr:oneCellAnchor>
  <xdr:oneCellAnchor>
    <xdr:from>
      <xdr:col>0</xdr:col>
      <xdr:colOff>6355</xdr:colOff>
      <xdr:row>463</xdr:row>
      <xdr:rowOff>6355</xdr:rowOff>
    </xdr:from>
    <xdr:ext cx="6705600" cy="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6355" y="74977630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2711">
          <a:solidFill>
            <a:srgbClr val="000000"/>
          </a:solidFill>
        </a:ln>
      </xdr:spPr>
    </xdr:sp>
    <xdr:clientData/>
  </xdr:oneCellAnchor>
  <xdr:oneCellAnchor>
    <xdr:from>
      <xdr:col>0</xdr:col>
      <xdr:colOff>3179</xdr:colOff>
      <xdr:row>466</xdr:row>
      <xdr:rowOff>3177</xdr:rowOff>
    </xdr:from>
    <xdr:ext cx="6705600" cy="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3179" y="75460227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6358">
          <a:solidFill>
            <a:srgbClr val="000000"/>
          </a:solidFill>
        </a:ln>
      </xdr:spPr>
    </xdr:sp>
    <xdr:clientData/>
  </xdr:oneCellAnchor>
  <xdr:oneCellAnchor>
    <xdr:from>
      <xdr:col>0</xdr:col>
      <xdr:colOff>9533</xdr:colOff>
      <xdr:row>467</xdr:row>
      <xdr:rowOff>9533</xdr:rowOff>
    </xdr:from>
    <xdr:ext cx="6705600" cy="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9533" y="75628508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19067">
          <a:solidFill>
            <a:srgbClr val="000000"/>
          </a:solidFill>
        </a:ln>
      </xdr:spPr>
    </xdr:sp>
    <xdr:clientData/>
  </xdr:oneCellAnchor>
  <xdr:oneCellAnchor>
    <xdr:from>
      <xdr:col>0</xdr:col>
      <xdr:colOff>3177</xdr:colOff>
      <xdr:row>470</xdr:row>
      <xdr:rowOff>3175</xdr:rowOff>
    </xdr:from>
    <xdr:ext cx="6705600" cy="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3177" y="76107925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6355">
          <a:solidFill>
            <a:srgbClr val="EDEDED"/>
          </a:solidFill>
        </a:ln>
      </xdr:spPr>
    </xdr:sp>
    <xdr:clientData/>
  </xdr:oneCellAnchor>
  <xdr:oneCellAnchor>
    <xdr:from>
      <xdr:col>0</xdr:col>
      <xdr:colOff>3176</xdr:colOff>
      <xdr:row>468</xdr:row>
      <xdr:rowOff>3177</xdr:rowOff>
    </xdr:from>
    <xdr:ext cx="6705600" cy="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3176" y="75784077"/>
          <a:ext cx="6705600" cy="0"/>
        </a:xfrm>
        <a:custGeom>
          <a:avLst/>
          <a:gdLst/>
          <a:ahLst/>
          <a:cxnLst/>
          <a:rect l="0" t="0" r="0" b="0"/>
          <a:pathLst>
            <a:path w="6705600">
              <a:moveTo>
                <a:pt x="0" y="0"/>
              </a:moveTo>
              <a:lnTo>
                <a:pt x="6705481" y="0"/>
              </a:lnTo>
            </a:path>
          </a:pathLst>
        </a:custGeom>
        <a:ln w="6352">
          <a:solidFill>
            <a:srgbClr val="000000"/>
          </a:solidFill>
        </a:ln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C3D22E-4BE2-474E-813F-48E7195526DE}" name="Tabela1" displayName="Tabela1" ref="A1:J52" totalsRowShown="0" headerRowDxfId="55" headerRowBorderDxfId="54" tableBorderDxfId="53" totalsRowBorderDxfId="52">
  <autoFilter ref="A1:J52" xr:uid="{D0C3D22E-4BE2-474E-813F-48E7195526DE}"/>
  <tableColumns count="10">
    <tableColumn id="1" xr3:uid="{11A445C6-19E8-4A50-9FCE-238B9647A331}" name="Standard Units" dataDxfId="51"/>
    <tableColumn id="2" xr3:uid="{F9CA3737-C644-4A47-AF91-E16BBFBCC88C}" name="Voltage [V]" dataDxfId="50"/>
    <tableColumn id="3" xr3:uid="{219DC1B1-2255-48F7-AC1B-B9F9932143B7}" name="El. current: [A]" dataDxfId="49"/>
    <tableColumn id="4" xr3:uid="{A1843FD2-B59D-40C8-AFA5-87C174FAF1C7}" name="Refrigerant " dataDxfId="48"/>
    <tableColumn id="5" xr3:uid="{08DBA90D-475D-4FCE-A552-2B988BCFB4EA}" name="GWP" dataDxfId="47"/>
    <tableColumn id="6" xr3:uid="{E2645B3F-A79B-48EF-860A-6E43BBBFAD3A}" name="t CO2 eq" dataDxfId="46"/>
    <tableColumn id="7" xr3:uid="{F99A0061-C42F-46FD-907D-85496833E04F}" name="Compresor type" dataDxfId="45"/>
    <tableColumn id="8" xr3:uid="{8A655737-8C8F-4F7B-B102-B4CA607C9C11}" name="Weight [kg]" dataDxfId="44"/>
    <tableColumn id="9" xr3:uid="{4354BBB6-483A-4D32-8A93-D7C1059671BD}" name="Inside temp. [C˚]" dataDxfId="43"/>
    <tableColumn id="10" xr3:uid="{622D4AA4-8289-453A-8211-70C6505CEDA4}" name="Climatic class" dataDxfId="4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82DC20-8824-4D08-BFE5-8B8E29A92AE2}" name="Tabela2" displayName="Tabela2" ref="A55:J68" totalsRowShown="0" headerRowDxfId="41" headerRowBorderDxfId="40" tableBorderDxfId="39" totalsRowBorderDxfId="38">
  <autoFilter ref="A55:J68" xr:uid="{7882DC20-8824-4D08-BFE5-8B8E29A92AE2}"/>
  <tableColumns count="10">
    <tableColumn id="1" xr3:uid="{339C7C50-4C4E-43EB-8241-FE9DC8811487}" name="BBR Units" dataDxfId="37"/>
    <tableColumn id="2" xr3:uid="{0C781B4E-586E-411E-B941-A3830DC6A0F8}" name="Voltage [V]" dataDxfId="36"/>
    <tableColumn id="3" xr3:uid="{F3A149C5-2F41-437B-A56F-CD4A32859A80}" name="El. current: [A]" dataDxfId="35"/>
    <tableColumn id="4" xr3:uid="{B0B5BD68-BCCF-48DC-B479-DFFE58EA279C}" name="Refrigerant " dataDxfId="34"/>
    <tableColumn id="5" xr3:uid="{17B10DD5-AC0C-41FE-99F5-DF7142525683}" name="GWP" dataDxfId="33"/>
    <tableColumn id="6" xr3:uid="{AEDD17F1-523E-4E35-89FA-F087AB6A3E0C}" name="t CO2 eq" dataDxfId="32"/>
    <tableColumn id="7" xr3:uid="{7F7B6DE1-FE28-4447-AF9D-D11F095B7959}" name="Compresor type" dataDxfId="31"/>
    <tableColumn id="8" xr3:uid="{359B04DC-56B3-4D95-9077-4F025FF44C40}" name="Weight [kg]" dataDxfId="30"/>
    <tableColumn id="9" xr3:uid="{77D131C4-F6ED-449D-8862-C64989B830EF}" name="Inside temp. [C˚]" dataDxfId="29"/>
    <tableColumn id="10" xr3:uid="{3E6223DA-8CA0-4090-9544-24F9A890F809}" name="Climatic class" dataDxfId="28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3356E7-6A58-4376-B6AF-17992EE0B000}" name="Tabela3" displayName="Tabela3" ref="A71:J88" totalsRowShown="0" headerRowDxfId="27" headerRowBorderDxfId="26" tableBorderDxfId="25" totalsRowBorderDxfId="24">
  <autoFilter ref="A71:J88" xr:uid="{B43356E7-6A58-4376-B6AF-17992EE0B000}"/>
  <tableColumns count="10">
    <tableColumn id="1" xr3:uid="{43B07235-F89C-4417-B52A-3B14E1754252}" name="ULUF Units" dataDxfId="23"/>
    <tableColumn id="2" xr3:uid="{F65B8D5D-8B80-4F82-8254-450B8DED5019}" name="Voltage [V]" dataDxfId="22"/>
    <tableColumn id="3" xr3:uid="{FFF2233E-9636-4F83-926F-2CDCE447DE0B}" name="El. current: [A]" dataDxfId="21"/>
    <tableColumn id="4" xr3:uid="{2A061DA6-0983-4E9D-B877-516C2547DAF5}" name="Refrigerant " dataDxfId="20"/>
    <tableColumn id="5" xr3:uid="{ED6CFE29-25C7-4C0A-8F56-95CA91C85133}" name="GWP" dataDxfId="19"/>
    <tableColumn id="6" xr3:uid="{E9B09F79-6D14-4CA1-B7C7-A4D20B4AE460}" name="t CO2 eq" dataDxfId="18"/>
    <tableColumn id="7" xr3:uid="{7C445A73-A2AC-4D0F-9CC5-F157D7FC4CBF}" name="Compresor type" dataDxfId="17"/>
    <tableColumn id="8" xr3:uid="{4B5B58E6-4284-403C-9205-854C0AC29DBB}" name="Weight [kg]" dataDxfId="16"/>
    <tableColumn id="9" xr3:uid="{B57A662A-2F93-496E-8FBA-EADFE7088AB3}" name="Inside temp. [C˚]" dataDxfId="15"/>
    <tableColumn id="10" xr3:uid="{5A3CB339-9F93-46B9-948F-CF820427BC2D}" name="Climatic class" dataDxfId="14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7BCD05D-76B5-430A-A9BC-CC36EF67388B}" name="Tabela4" displayName="Tabela4" ref="A91:J99" totalsRowShown="0" headerRowDxfId="13" headerRowBorderDxfId="12" tableBorderDxfId="11" totalsRowBorderDxfId="10">
  <autoFilter ref="A91:J99" xr:uid="{77BCD05D-76B5-430A-A9BC-CC36EF67388B}"/>
  <tableColumns count="10">
    <tableColumn id="1" xr3:uid="{D4A992D0-DD66-4F5F-8666-6DC72E987228}" name="ULUF P Units" dataDxfId="9"/>
    <tableColumn id="2" xr3:uid="{9A084286-C45B-44E0-AA41-A6EE1071BA42}" name="Voltage [V]" dataDxfId="8"/>
    <tableColumn id="3" xr3:uid="{7A1E0F6F-9F12-4C44-88B4-EE659469C4C1}" name="El. current: [A]" dataDxfId="7"/>
    <tableColumn id="4" xr3:uid="{EF625B73-1170-46E1-896C-FAF1B6E89FD9}" name="Refrigerant " dataDxfId="6"/>
    <tableColumn id="5" xr3:uid="{CE0DEC60-D005-45D2-A463-407257878A55}" name="GWP" dataDxfId="5"/>
    <tableColumn id="6" xr3:uid="{267DDC49-840C-4A10-98C5-4DA3E1D1CD55}" name="t CO2 eq" dataDxfId="4"/>
    <tableColumn id="7" xr3:uid="{BA4874A1-FA99-4328-8DF8-748DE99B7313}" name="Compresor type" dataDxfId="3"/>
    <tableColumn id="8" xr3:uid="{A95F24A7-6498-4026-B91A-A9D8776DA62B}" name="Weight [kg]" dataDxfId="2"/>
    <tableColumn id="9" xr3:uid="{7742F564-5F05-4D4E-81E2-B7ECE44C6E93}" name="Inside temp. [C˚]" dataDxfId="1"/>
    <tableColumn id="10" xr3:uid="{C7C8BA60-0AAC-41EA-B326-628FEA66D971}" name="Climatic cla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n.wikipedia.org/wiki/Butane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en.wikipedia.org/wiki/Methane" TargetMode="External"/><Relationship Id="rId7" Type="http://schemas.openxmlformats.org/officeDocument/2006/relationships/hyperlink" Target="https://en.wikipedia.org/wiki/Propane" TargetMode="External"/><Relationship Id="rId12" Type="http://schemas.openxmlformats.org/officeDocument/2006/relationships/hyperlink" Target="https://en.wikipedia.org/wiki/Propene" TargetMode="External"/><Relationship Id="rId2" Type="http://schemas.openxmlformats.org/officeDocument/2006/relationships/hyperlink" Target="https://en.wikipedia.org/wiki/Fluoroform" TargetMode="External"/><Relationship Id="rId1" Type="http://schemas.openxmlformats.org/officeDocument/2006/relationships/hyperlink" Target="https://en.wikipedia.org/wiki/Tetrafluoromethane" TargetMode="External"/><Relationship Id="rId6" Type="http://schemas.openxmlformats.org/officeDocument/2006/relationships/hyperlink" Target="https://en.wikipedia.org/wiki/Ethane" TargetMode="External"/><Relationship Id="rId11" Type="http://schemas.openxmlformats.org/officeDocument/2006/relationships/hyperlink" Target="https://en.wikipedia.org/wiki/2%2C3%2C3%2C3-Tetrafluoropropene" TargetMode="External"/><Relationship Id="rId5" Type="http://schemas.openxmlformats.org/officeDocument/2006/relationships/hyperlink" Target="https://en.wikipedia.org/wiki/1%2C1%2C1%2C2-Tetrafluoroethane" TargetMode="External"/><Relationship Id="rId10" Type="http://schemas.openxmlformats.org/officeDocument/2006/relationships/hyperlink" Target="https://en.wikipedia.org/wiki/Ethylene" TargetMode="External"/><Relationship Id="rId4" Type="http://schemas.openxmlformats.org/officeDocument/2006/relationships/hyperlink" Target="https://en.wikipedia.org/wiki/Hexafluoroethane" TargetMode="External"/><Relationship Id="rId9" Type="http://schemas.openxmlformats.org/officeDocument/2006/relationships/hyperlink" Target="https://en.wikipedia.org/wiki/Isobutane" TargetMode="External"/><Relationship Id="rId14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en.wikipedia.org/w/index.php?title=Chlorohexafluoropropane&amp;amp;action=edit&amp;amp;redlink=1" TargetMode="External"/><Relationship Id="rId21" Type="http://schemas.openxmlformats.org/officeDocument/2006/relationships/hyperlink" Target="https://en.wikipedia.org/wiki/Chloromethane" TargetMode="External"/><Relationship Id="rId63" Type="http://schemas.openxmlformats.org/officeDocument/2006/relationships/hyperlink" Target="https://en.wikipedia.org/w/index.php?title=Bis(difluoromethyl)ether&amp;amp;action=edit&amp;amp;redlink=1" TargetMode="External"/><Relationship Id="rId159" Type="http://schemas.openxmlformats.org/officeDocument/2006/relationships/hyperlink" Target="https://en.wikipedia.org/w/index.php?title=Tetrachlorofluoropropane&amp;amp;action=edit&amp;amp;redlink=1" TargetMode="External"/><Relationship Id="rId170" Type="http://schemas.openxmlformats.org/officeDocument/2006/relationships/hyperlink" Target="https://en.wikipedia.org/w/index.php?title=2-Chloro-1%2C1%2C1%2C2-tetrafluoropropane&amp;amp;action=edit&amp;amp;redlink=1" TargetMode="External"/><Relationship Id="rId226" Type="http://schemas.openxmlformats.org/officeDocument/2006/relationships/hyperlink" Target="https://en.wikipedia.org/w/index.php?title=1%2C1%2C1%2C2%2C2%2C3%2C3%2C4%2C4-Nonafluorobutane&amp;amp;action=edit&amp;amp;redlink=1" TargetMode="External"/><Relationship Id="rId268" Type="http://schemas.openxmlformats.org/officeDocument/2006/relationships/hyperlink" Target="https://en.wikipedia.org/w/index.php?title=Hexafluoropropene_trimer&amp;amp;action=edit&amp;amp;redlink=1" TargetMode="External"/><Relationship Id="rId32" Type="http://schemas.openxmlformats.org/officeDocument/2006/relationships/hyperlink" Target="https://en.wikipedia.org/wiki/Dibromotetrafluoroethane" TargetMode="External"/><Relationship Id="rId74" Type="http://schemas.openxmlformats.org/officeDocument/2006/relationships/hyperlink" Target="https://en.wikipedia.org/wiki/1%2C1%2C1-Trifluoroethane" TargetMode="External"/><Relationship Id="rId128" Type="http://schemas.openxmlformats.org/officeDocument/2006/relationships/hyperlink" Target="https://en.wikipedia.org/w/index.php?title=Tetrachlorodifluoropropane&amp;amp;action=edit&amp;amp;redlink=1" TargetMode="External"/><Relationship Id="rId5" Type="http://schemas.openxmlformats.org/officeDocument/2006/relationships/hyperlink" Target="https://en.wikipedia.org/wiki/Carbon_tetrachloride" TargetMode="External"/><Relationship Id="rId181" Type="http://schemas.openxmlformats.org/officeDocument/2006/relationships/hyperlink" Target="https://en.wikipedia.org/w/index.php?title=1%2C1%2C2%2C2%2C3-Pentafluoropropane&amp;amp;action=edit&amp;amp;redlink=1" TargetMode="External"/><Relationship Id="rId237" Type="http://schemas.openxmlformats.org/officeDocument/2006/relationships/hyperlink" Target="https://en.wikipedia.org/wiki/Butane" TargetMode="External"/><Relationship Id="rId279" Type="http://schemas.openxmlformats.org/officeDocument/2006/relationships/hyperlink" Target="https://en.wikipedia.org/wiki/Chlorofluorocarbon" TargetMode="External"/><Relationship Id="rId43" Type="http://schemas.openxmlformats.org/officeDocument/2006/relationships/hyperlink" Target="https://en.wikipedia.org/w/index.php?title=1%2C1-Dichloro-1%2C2%2C2-trifluoroethane&amp;amp;action=edit&amp;amp;redlink=1" TargetMode="External"/><Relationship Id="rId139" Type="http://schemas.openxmlformats.org/officeDocument/2006/relationships/hyperlink" Target="https://en.wikipedia.org/w/index.php?title=2%2C3-Dichloro-1%2C1%2C1%2C2-tetrafluoropropane&amp;amp;action=edit&amp;amp;redlink=1" TargetMode="External"/><Relationship Id="rId290" Type="http://schemas.openxmlformats.org/officeDocument/2006/relationships/hyperlink" Target="https://en.wikipedia.org/wiki/Organochloride" TargetMode="External"/><Relationship Id="rId85" Type="http://schemas.openxmlformats.org/officeDocument/2006/relationships/hyperlink" Target="https://en.wikipedia.org/wiki/Ethane" TargetMode="External"/><Relationship Id="rId150" Type="http://schemas.openxmlformats.org/officeDocument/2006/relationships/hyperlink" Target="https://en.wikipedia.org/w/index.php?title=3-Chloro-1%2C1%2C1%2C2%2C3-pentafluoropropane&amp;amp;action=edit&amp;amp;redlink=1" TargetMode="External"/><Relationship Id="rId192" Type="http://schemas.openxmlformats.org/officeDocument/2006/relationships/hyperlink" Target="https://en.wikipedia.org/w/index.php?title=1%2C1-Dichloro-2%2C2-difluoropropane&amp;amp;action=edit&amp;amp;redlink=1" TargetMode="External"/><Relationship Id="rId206" Type="http://schemas.openxmlformats.org/officeDocument/2006/relationships/hyperlink" Target="https://en.wikipedia.org/w/index.php?title=1%2C1%2C2%2C2-Tetrafluoropropane&amp;amp;action=edit&amp;amp;redlink=1" TargetMode="External"/><Relationship Id="rId248" Type="http://schemas.openxmlformats.org/officeDocument/2006/relationships/hyperlink" Target="https://en.wikipedia.org/wiki/Water" TargetMode="External"/><Relationship Id="rId12" Type="http://schemas.openxmlformats.org/officeDocument/2006/relationships/hyperlink" Target="https://en.wikipedia.org/wiki/Tetrafluoromethane" TargetMode="External"/><Relationship Id="rId33" Type="http://schemas.openxmlformats.org/officeDocument/2006/relationships/hyperlink" Target="https://en.wikipedia.org/wiki/Chloropentafluoroethane" TargetMode="External"/><Relationship Id="rId108" Type="http://schemas.openxmlformats.org/officeDocument/2006/relationships/hyperlink" Target="https://en.wikipedia.org/w/index.php?title=2%2C2-Dichloro-1%2C1%2C1%2C3%2C3-pentafluoropropane&amp;amp;action=edit&amp;amp;redlink=1" TargetMode="External"/><Relationship Id="rId129" Type="http://schemas.openxmlformats.org/officeDocument/2006/relationships/hyperlink" Target="https://en.wikipedia.org/w/index.php?title=1%2C1%2C3%2C3-Tetrachloro-2%2C2-difluoropropane&amp;amp;action=edit&amp;amp;redlink=1" TargetMode="External"/><Relationship Id="rId280" Type="http://schemas.openxmlformats.org/officeDocument/2006/relationships/hyperlink" Target="https://en.wikipedia.org/wiki/Chlorofluorocarbon" TargetMode="External"/><Relationship Id="rId54" Type="http://schemas.openxmlformats.org/officeDocument/2006/relationships/hyperlink" Target="https://en.wikipedia.org/w/index.php?title=1%2C1-Dichloro-2%2C2-difluoroethane&amp;amp;action=edit&amp;amp;redlink=1" TargetMode="External"/><Relationship Id="rId75" Type="http://schemas.openxmlformats.org/officeDocument/2006/relationships/hyperlink" Target="https://en.wikipedia.org/w/index.php?title=Methyl_trifluoromethyl_ether&amp;amp;action=edit&amp;amp;redlink=1" TargetMode="External"/><Relationship Id="rId96" Type="http://schemas.openxmlformats.org/officeDocument/2006/relationships/hyperlink" Target="https://en.wikipedia.org/wiki/Octafluoropropane" TargetMode="External"/><Relationship Id="rId140" Type="http://schemas.openxmlformats.org/officeDocument/2006/relationships/hyperlink" Target="https://en.wikipedia.org/w/index.php?title=1%2C2-Dichloro-1%2C1%2C2%2C3-tetrafluoropropane&amp;amp;action=edit&amp;amp;redlink=1" TargetMode="External"/><Relationship Id="rId161" Type="http://schemas.openxmlformats.org/officeDocument/2006/relationships/hyperlink" Target="https://en.wikipedia.org/w/index.php?title=Dichlorotrifluoropropane&amp;amp;action=edit&amp;amp;redlink=1" TargetMode="External"/><Relationship Id="rId182" Type="http://schemas.openxmlformats.org/officeDocument/2006/relationships/hyperlink" Target="https://en.wikipedia.org/wiki/Pentafluoropropane" TargetMode="External"/><Relationship Id="rId217" Type="http://schemas.openxmlformats.org/officeDocument/2006/relationships/hyperlink" Target="https://en.wikipedia.org/w/index.php?title=2-Chloro-1-fluoropropane&amp;amp;action=edit&amp;amp;redlink=1" TargetMode="External"/><Relationship Id="rId6" Type="http://schemas.openxmlformats.org/officeDocument/2006/relationships/hyperlink" Target="https://en.wikipedia.org/wiki/Trichlorofluoromethane" TargetMode="External"/><Relationship Id="rId238" Type="http://schemas.openxmlformats.org/officeDocument/2006/relationships/hyperlink" Target="https://en.wikipedia.org/wiki/Isobutane" TargetMode="External"/><Relationship Id="rId259" Type="http://schemas.openxmlformats.org/officeDocument/2006/relationships/hyperlink" Target="https://en.wikipedia.org/wiki/Chlorotrifluoroethylene" TargetMode="External"/><Relationship Id="rId23" Type="http://schemas.openxmlformats.org/officeDocument/2006/relationships/hyperlink" Target="https://en.wikipedia.org/wiki/Methane" TargetMode="External"/><Relationship Id="rId119" Type="http://schemas.openxmlformats.org/officeDocument/2006/relationships/hyperlink" Target="https://en.wikipedia.org/w/index.php?title=3-Chloro-1%2C1%2C1%2C2%2C2%2C3-hexafluoropropane&amp;amp;action=edit&amp;amp;redlink=1" TargetMode="External"/><Relationship Id="rId270" Type="http://schemas.openxmlformats.org/officeDocument/2006/relationships/hyperlink" Target="https://en.wikipedia.org/wiki/2%2C3%2C3%2C3-Tetrafluoropropene" TargetMode="External"/><Relationship Id="rId291" Type="http://schemas.openxmlformats.org/officeDocument/2006/relationships/hyperlink" Target="https://en.wikipedia.org/wiki/Organochloride" TargetMode="External"/><Relationship Id="rId44" Type="http://schemas.openxmlformats.org/officeDocument/2006/relationships/hyperlink" Target="https://en.wikipedia.org/wiki/1-Chloro-1%2C2%2C2%2C2-tetrafluoroethane" TargetMode="External"/><Relationship Id="rId65" Type="http://schemas.openxmlformats.org/officeDocument/2006/relationships/hyperlink" Target="https://en.wikipedia.org/wiki/1%2C1%2C1-Trichloroethane" TargetMode="External"/><Relationship Id="rId86" Type="http://schemas.openxmlformats.org/officeDocument/2006/relationships/hyperlink" Target="https://en.wikipedia.org/wiki/Dimethyl_ether" TargetMode="External"/><Relationship Id="rId130" Type="http://schemas.openxmlformats.org/officeDocument/2006/relationships/hyperlink" Target="https://en.wikipedia.org/w/index.php?title=1%2C1%2C1%2C3-Tetrachloro-2%2C2-difluoropropane&amp;amp;action=edit&amp;amp;redlink=1" TargetMode="External"/><Relationship Id="rId151" Type="http://schemas.openxmlformats.org/officeDocument/2006/relationships/hyperlink" Target="https://en.wikipedia.org/w/index.php?title=1-Chloro-1%2C1%2C2%2C2%2C3-pentafluoropropane&amp;amp;action=edit&amp;amp;redlink=1" TargetMode="External"/><Relationship Id="rId172" Type="http://schemas.openxmlformats.org/officeDocument/2006/relationships/hyperlink" Target="https://en.wikipedia.org/w/index.php?title=1-Chloro-1%2C2%2C2%2C3-tetrafluoropropane&amp;amp;action=edit&amp;amp;redlink=1" TargetMode="External"/><Relationship Id="rId193" Type="http://schemas.openxmlformats.org/officeDocument/2006/relationships/hyperlink" Target="https://en.wikipedia.org/w/index.php?title=1%2C2-Dichloro-1%2C1-difluoropropane&amp;amp;action=edit&amp;amp;redlink=1" TargetMode="External"/><Relationship Id="rId207" Type="http://schemas.openxmlformats.org/officeDocument/2006/relationships/hyperlink" Target="https://en.wikipedia.org/w/index.php?title=Methyl_1%2C1%2C2%2C2-tetrafluoroethyl_ether&amp;amp;action=edit&amp;amp;redlink=1" TargetMode="External"/><Relationship Id="rId228" Type="http://schemas.openxmlformats.org/officeDocument/2006/relationships/hyperlink" Target="https://en.wikipedia.org/w/index.php?title=Perfluoropropyl_methyl_ether&amp;amp;action=edit&amp;amp;redlink=1" TargetMode="External"/><Relationship Id="rId249" Type="http://schemas.openxmlformats.org/officeDocument/2006/relationships/hyperlink" Target="https://en.wikipedia.org/wiki/Neon" TargetMode="External"/><Relationship Id="rId13" Type="http://schemas.openxmlformats.org/officeDocument/2006/relationships/hyperlink" Target="https://en.wikipedia.org/wiki/Chloroform" TargetMode="External"/><Relationship Id="rId109" Type="http://schemas.openxmlformats.org/officeDocument/2006/relationships/hyperlink" Target="https://en.wikipedia.org/w/index.php?title=2%2C3-Dichloro-1%2C1%2C1%2C2%2C3-pentafluoropropane&amp;amp;action=edit&amp;amp;redlink=1" TargetMode="External"/><Relationship Id="rId260" Type="http://schemas.openxmlformats.org/officeDocument/2006/relationships/hyperlink" Target="https://en.wikipedia.org/wiki/Tetrafluoroethylene" TargetMode="External"/><Relationship Id="rId281" Type="http://schemas.openxmlformats.org/officeDocument/2006/relationships/hyperlink" Target="https://en.wikipedia.org/wiki/Chlorofluorocarbon" TargetMode="External"/><Relationship Id="rId34" Type="http://schemas.openxmlformats.org/officeDocument/2006/relationships/hyperlink" Target="https://en.wikipedia.org/wiki/Hexafluoroethane" TargetMode="External"/><Relationship Id="rId55" Type="http://schemas.openxmlformats.org/officeDocument/2006/relationships/hyperlink" Target="https://en.wikipedia.org/w/index.php?title=1%2C2-Dichloro-1%2C1-difluoroethane&amp;amp;action=edit&amp;amp;redlink=1" TargetMode="External"/><Relationship Id="rId76" Type="http://schemas.openxmlformats.org/officeDocument/2006/relationships/hyperlink" Target="https://en.wikipedia.org/w/index.php?title=2%2C2%2C2-Trifluoroethyl_methyl_ether&amp;amp;action=edit&amp;amp;redlink=1" TargetMode="External"/><Relationship Id="rId97" Type="http://schemas.openxmlformats.org/officeDocument/2006/relationships/hyperlink" Target="https://en.wikipedia.org/w/index.php?title=1%2C1%2C1%2C2%2C2%2C3-Hexachloro-3-fluoropropane&amp;amp;action=edit&amp;amp;redlink=1" TargetMode="External"/><Relationship Id="rId120" Type="http://schemas.openxmlformats.org/officeDocument/2006/relationships/hyperlink" Target="https://en.wikipedia.org/w/index.php?title=1-Chloro-1%2C1%2C2%2C2%2C3%2C3-hexafluoropropane&amp;amp;action=edit&amp;amp;redlink=1" TargetMode="External"/><Relationship Id="rId141" Type="http://schemas.openxmlformats.org/officeDocument/2006/relationships/hyperlink" Target="https://en.wikipedia.org/w/index.php?title=1%2C3-Dichloro-1%2C2%2C2%2C3-tetrafluoropropane&amp;amp;action=edit&amp;amp;redlink=1" TargetMode="External"/><Relationship Id="rId7" Type="http://schemas.openxmlformats.org/officeDocument/2006/relationships/hyperlink" Target="https://en.wikipedia.org/wiki/Dichlorodifluoromethane" TargetMode="External"/><Relationship Id="rId162" Type="http://schemas.openxmlformats.org/officeDocument/2006/relationships/hyperlink" Target="https://en.wikipedia.org/w/index.php?title=1%2C3-Dichloro-1%2C2%2C2-trifluoropropane&amp;amp;action=edit&amp;amp;redlink=1" TargetMode="External"/><Relationship Id="rId183" Type="http://schemas.openxmlformats.org/officeDocument/2006/relationships/hyperlink" Target="https://en.wikipedia.org/w/index.php?title=1%2C1%2C2%2C3%2C3-Pentafluoropropane&amp;amp;action=edit&amp;amp;redlink=1" TargetMode="External"/><Relationship Id="rId218" Type="http://schemas.openxmlformats.org/officeDocument/2006/relationships/hyperlink" Target="https://en.wikipedia.org/w/index.php?title=1-Chloro-1-fluoropropane&amp;amp;action=edit&amp;amp;redlink=1" TargetMode="External"/><Relationship Id="rId239" Type="http://schemas.openxmlformats.org/officeDocument/2006/relationships/hyperlink" Target="https://en.wikipedia.org/wiki/Pentane" TargetMode="External"/><Relationship Id="rId250" Type="http://schemas.openxmlformats.org/officeDocument/2006/relationships/hyperlink" Target="https://en.wikipedia.org/wiki/Nitrogen" TargetMode="External"/><Relationship Id="rId271" Type="http://schemas.openxmlformats.org/officeDocument/2006/relationships/hyperlink" Target="https://en.wikipedia.org/wiki/1%2C3%2C3%2C3-Tetrafluoropropene" TargetMode="External"/><Relationship Id="rId292" Type="http://schemas.openxmlformats.org/officeDocument/2006/relationships/hyperlink" Target="https://en.wikipedia.org/wiki/Haloalkane" TargetMode="External"/><Relationship Id="rId24" Type="http://schemas.openxmlformats.org/officeDocument/2006/relationships/hyperlink" Target="https://en.wikipedia.org/wiki/Hexachloroethane" TargetMode="External"/><Relationship Id="rId45" Type="http://schemas.openxmlformats.org/officeDocument/2006/relationships/hyperlink" Target="https://en.wikipedia.org/w/index.php?title=1-Chloro-1%2C1%2C2%2C2-tetrafluoroethane&amp;amp;action=edit&amp;amp;redlink=1" TargetMode="External"/><Relationship Id="rId66" Type="http://schemas.openxmlformats.org/officeDocument/2006/relationships/hyperlink" Target="https://en.wikipedia.org/w/index.php?title=1%2C2-Dichloro-1-fluoroethane&amp;amp;action=edit&amp;amp;redlink=1" TargetMode="External"/><Relationship Id="rId87" Type="http://schemas.openxmlformats.org/officeDocument/2006/relationships/hyperlink" Target="https://en.wikipedia.org/w/index.php?title=1%2C1%2C1%2C2%2C2%2C3%2C3-Heptachloro-3-fluoropropane&amp;amp;action=edit&amp;amp;redlink=1" TargetMode="External"/><Relationship Id="rId110" Type="http://schemas.openxmlformats.org/officeDocument/2006/relationships/hyperlink" Target="https://en.wikipedia.org/w/index.php?title=1%2C2-Dichloro-1%2C1%2C2%2C3%2C3-pentafluoropropane&amp;amp;action=edit&amp;amp;redlink=1" TargetMode="External"/><Relationship Id="rId131" Type="http://schemas.openxmlformats.org/officeDocument/2006/relationships/hyperlink" Target="https://en.wikipedia.org/w/index.php?title=Trichlorotrifluoropropane&amp;amp;action=edit&amp;amp;redlink=1" TargetMode="External"/><Relationship Id="rId152" Type="http://schemas.openxmlformats.org/officeDocument/2006/relationships/hyperlink" Target="https://en.wikipedia.org/w/index.php?title=2-Chloro-1%2C1%2C1%2C3%2C3-pentafluoropropane&amp;amp;action=edit&amp;amp;redlink=1" TargetMode="External"/><Relationship Id="rId173" Type="http://schemas.openxmlformats.org/officeDocument/2006/relationships/hyperlink" Target="https://en.wikipedia.org/w/index.php?title=1-Chloro-1%2C1%2C2%2C2-tetrafluoropropane&amp;amp;action=edit&amp;amp;redlink=1" TargetMode="External"/><Relationship Id="rId194" Type="http://schemas.openxmlformats.org/officeDocument/2006/relationships/hyperlink" Target="https://en.wikipedia.org/w/index.php?title=1%2C1-Dichloro-1%2C2-difluoropropane&amp;amp;action=edit&amp;amp;redlink=1" TargetMode="External"/><Relationship Id="rId208" Type="http://schemas.openxmlformats.org/officeDocument/2006/relationships/hyperlink" Target="https://en.wikipedia.org/w/index.php?title=Dichlorofluoropropane&amp;amp;action=edit&amp;amp;redlink=1" TargetMode="External"/><Relationship Id="rId229" Type="http://schemas.openxmlformats.org/officeDocument/2006/relationships/hyperlink" Target="https://en.wikipedia.org/w/index.php?title=Perfluoroisopropyl_methyl_ether&amp;amp;action=edit&amp;amp;redlink=1" TargetMode="External"/><Relationship Id="rId240" Type="http://schemas.openxmlformats.org/officeDocument/2006/relationships/hyperlink" Target="https://en.wikipedia.org/wiki/Isopentane" TargetMode="External"/><Relationship Id="rId261" Type="http://schemas.openxmlformats.org/officeDocument/2006/relationships/hyperlink" Target="https://en.wikipedia.org/wiki/Trichloroethylene" TargetMode="External"/><Relationship Id="rId14" Type="http://schemas.openxmlformats.org/officeDocument/2006/relationships/hyperlink" Target="https://en.wikipedia.org/wiki/Dichlorofluoromethane" TargetMode="External"/><Relationship Id="rId35" Type="http://schemas.openxmlformats.org/officeDocument/2006/relationships/hyperlink" Target="https://en.wikipedia.org/wiki/Pentachloroethane" TargetMode="External"/><Relationship Id="rId56" Type="http://schemas.openxmlformats.org/officeDocument/2006/relationships/hyperlink" Target="https://en.wikipedia.org/w/index.php?title=1%2C1-Dichloro-1%2C2-difluoroethane&amp;amp;action=edit&amp;amp;redlink=1" TargetMode="External"/><Relationship Id="rId77" Type="http://schemas.openxmlformats.org/officeDocument/2006/relationships/hyperlink" Target="https://en.wikipedia.org/wiki/1%2C2-Dichloroethane" TargetMode="External"/><Relationship Id="rId100" Type="http://schemas.openxmlformats.org/officeDocument/2006/relationships/hyperlink" Target="https://en.wikipedia.org/w/index.php?title=Tetrachlorotrifluoropropane&amp;amp;action=edit&amp;amp;redlink=1" TargetMode="External"/><Relationship Id="rId282" Type="http://schemas.openxmlformats.org/officeDocument/2006/relationships/hyperlink" Target="https://en.wikipedia.org/wiki/Organofluorine_chemistry" TargetMode="External"/><Relationship Id="rId8" Type="http://schemas.openxmlformats.org/officeDocument/2006/relationships/hyperlink" Target="https://en.wikipedia.org/wiki/Bromochlorodifluoromethane" TargetMode="External"/><Relationship Id="rId98" Type="http://schemas.openxmlformats.org/officeDocument/2006/relationships/hyperlink" Target="https://en.wikipedia.org/w/index.php?title=Pentachlorodifluoropropane&amp;amp;action=edit&amp;amp;redlink=1" TargetMode="External"/><Relationship Id="rId121" Type="http://schemas.openxmlformats.org/officeDocument/2006/relationships/hyperlink" Target="https://en.wikipedia.org/w/index.php?title=2-Chloro-1%2C1%2C1%2C3%2C3%2C3-hexafluoropropane&amp;amp;action=edit&amp;amp;redlink=1" TargetMode="External"/><Relationship Id="rId142" Type="http://schemas.openxmlformats.org/officeDocument/2006/relationships/hyperlink" Target="https://en.wikipedia.org/w/index.php?title=1%2C1-Dichloro-2%2C2%2C3%2C3-tetrafluoropropane&amp;amp;action=edit&amp;amp;redlink=1" TargetMode="External"/><Relationship Id="rId163" Type="http://schemas.openxmlformats.org/officeDocument/2006/relationships/hyperlink" Target="https://en.wikipedia.org/w/index.php?title=1%2C1-Dichloro-2%2C2%2C3-trifluoropropane&amp;amp;action=edit&amp;amp;redlink=1" TargetMode="External"/><Relationship Id="rId184" Type="http://schemas.openxmlformats.org/officeDocument/2006/relationships/hyperlink" Target="https://en.wikipedia.org/w/index.php?title=1%2C1%2C1%2C2%2C3-Pentafluoropropane&amp;amp;action=edit&amp;amp;redlink=1" TargetMode="External"/><Relationship Id="rId219" Type="http://schemas.openxmlformats.org/officeDocument/2006/relationships/hyperlink" Target="https://en.wikipedia.org/w/index.php?title=Difluoropropane&amp;amp;action=edit&amp;amp;redlink=1" TargetMode="External"/><Relationship Id="rId230" Type="http://schemas.openxmlformats.org/officeDocument/2006/relationships/hyperlink" Target="https://en.wikipedia.org/w/index.php?title=1%2C1%2C1%2C3%2C3-Pentafluorobutane&amp;amp;action=edit&amp;amp;redlink=1" TargetMode="External"/><Relationship Id="rId251" Type="http://schemas.openxmlformats.org/officeDocument/2006/relationships/hyperlink" Target="https://en.wikipedia.org/wiki/Atmosphere_of_Earth" TargetMode="External"/><Relationship Id="rId25" Type="http://schemas.openxmlformats.org/officeDocument/2006/relationships/hyperlink" Target="https://en.wikipedia.org/wiki/Pentachlorofluoroethane" TargetMode="External"/><Relationship Id="rId46" Type="http://schemas.openxmlformats.org/officeDocument/2006/relationships/hyperlink" Target="https://en.wikipedia.org/wiki/Pentafluoroethane" TargetMode="External"/><Relationship Id="rId67" Type="http://schemas.openxmlformats.org/officeDocument/2006/relationships/hyperlink" Target="https://en.wikipedia.org/w/index.php?title=1%2C2-Dibromo-1-fluoroethane&amp;amp;action=edit&amp;amp;redlink=1" TargetMode="External"/><Relationship Id="rId272" Type="http://schemas.openxmlformats.org/officeDocument/2006/relationships/hyperlink" Target="https://en.wikipedia.org/wiki/Propene" TargetMode="External"/><Relationship Id="rId293" Type="http://schemas.openxmlformats.org/officeDocument/2006/relationships/printerSettings" Target="../printerSettings/printerSettings8.bin"/><Relationship Id="rId88" Type="http://schemas.openxmlformats.org/officeDocument/2006/relationships/hyperlink" Target="https://en.wikipedia.org/w/index.php?title=Hexachlorodifluoropropane&amp;amp;action=edit&amp;amp;redlink=1" TargetMode="External"/><Relationship Id="rId111" Type="http://schemas.openxmlformats.org/officeDocument/2006/relationships/hyperlink" Target="https://en.wikipedia.org/w/index.php?title=3%2C3-Dichloro-1%2C1%2C1%2C2%2C2-pentafluoropropane&amp;amp;action=edit&amp;amp;redlink=1" TargetMode="External"/><Relationship Id="rId132" Type="http://schemas.openxmlformats.org/officeDocument/2006/relationships/hyperlink" Target="https://en.wikipedia.org/w/index.php?title=1%2C1%2C3-Trichloro-2%2C2%2C3-trifluoropropane&amp;amp;action=edit&amp;amp;redlink=1" TargetMode="External"/><Relationship Id="rId153" Type="http://schemas.openxmlformats.org/officeDocument/2006/relationships/hyperlink" Target="https://en.wikipedia.org/w/index.php?title=1-Chloro-1%2C1%2C3%2C3%2C3-pentafluoropropane&amp;amp;action=edit&amp;amp;redlink=1" TargetMode="External"/><Relationship Id="rId174" Type="http://schemas.openxmlformats.org/officeDocument/2006/relationships/hyperlink" Target="https://en.wikipedia.org/w/index.php?title=2-Chloro-1%2C1%2C3%2C3-tetrafluoropropane&amp;amp;action=edit&amp;amp;redlink=1" TargetMode="External"/><Relationship Id="rId195" Type="http://schemas.openxmlformats.org/officeDocument/2006/relationships/hyperlink" Target="https://en.wikipedia.org/w/index.php?title=Chlorotrifluoropropane&amp;amp;action=edit&amp;amp;redlink=1" TargetMode="External"/><Relationship Id="rId209" Type="http://schemas.openxmlformats.org/officeDocument/2006/relationships/hyperlink" Target="https://en.wikipedia.org/w/index.php?title=1%2C2-Dichloro-2-fluoropropane&amp;amp;action=edit&amp;amp;redlink=1" TargetMode="External"/><Relationship Id="rId220" Type="http://schemas.openxmlformats.org/officeDocument/2006/relationships/hyperlink" Target="https://en.wikipedia.org/w/index.php?title=Fluoropropane&amp;amp;action=edit&amp;amp;redlink=1" TargetMode="External"/><Relationship Id="rId241" Type="http://schemas.openxmlformats.org/officeDocument/2006/relationships/hyperlink" Target="https://en.wikipedia.org/wiki/Diethyl_ether" TargetMode="External"/><Relationship Id="rId15" Type="http://schemas.openxmlformats.org/officeDocument/2006/relationships/hyperlink" Target="https://en.wikipedia.org/wiki/Chlorodifluoromethane" TargetMode="External"/><Relationship Id="rId36" Type="http://schemas.openxmlformats.org/officeDocument/2006/relationships/hyperlink" Target="https://en.wikipedia.org/w/index.php?title=1%2C1%2C2%2C2-Tetrachloro-1-fluoroethane&amp;amp;action=edit&amp;amp;redlink=1" TargetMode="External"/><Relationship Id="rId57" Type="http://schemas.openxmlformats.org/officeDocument/2006/relationships/hyperlink" Target="https://en.wikipedia.org/w/index.php?title=1%2C2-Dibromo-1%2C1-difluoroethane&amp;amp;action=edit&amp;amp;redlink=1" TargetMode="External"/><Relationship Id="rId262" Type="http://schemas.openxmlformats.org/officeDocument/2006/relationships/hyperlink" Target="https://en.wikipedia.org/wiki/1%2C2-Dichloroethene" TargetMode="External"/><Relationship Id="rId283" Type="http://schemas.openxmlformats.org/officeDocument/2006/relationships/hyperlink" Target="https://en.wikipedia.org/wiki/Hydrofluoroolefin" TargetMode="External"/><Relationship Id="rId78" Type="http://schemas.openxmlformats.org/officeDocument/2006/relationships/hyperlink" Target="https://en.wikipedia.org/wiki/1%2C1-Dichloroethane" TargetMode="External"/><Relationship Id="rId99" Type="http://schemas.openxmlformats.org/officeDocument/2006/relationships/hyperlink" Target="https://en.wikipedia.org/w/index.php?title=1%2C1%2C1%2C3%2C3-Pentachloro-2%2C2-difluoropropane&amp;amp;action=edit&amp;amp;redlink=1" TargetMode="External"/><Relationship Id="rId101" Type="http://schemas.openxmlformats.org/officeDocument/2006/relationships/hyperlink" Target="https://en.wikipedia.org/w/index.php?title=1%2C1%2C3%2C3-Tetrachloro-1%2C2%2C2-trifluoropropane&amp;amp;action=edit&amp;amp;redlink=1" TargetMode="External"/><Relationship Id="rId122" Type="http://schemas.openxmlformats.org/officeDocument/2006/relationships/hyperlink" Target="https://en.wikipedia.org/w/index.php?title=1-Chloro-1%2C1%2C2%2C3%2C3%2C3-hexafluoropropane&amp;amp;action=edit&amp;amp;redlink=1" TargetMode="External"/><Relationship Id="rId143" Type="http://schemas.openxmlformats.org/officeDocument/2006/relationships/hyperlink" Target="https://en.wikipedia.org/w/index.php?title=1%2C3-Dichloro-1%2C1%2C2%2C2-tetrafluoropropane&amp;amp;action=edit&amp;amp;redlink=1" TargetMode="External"/><Relationship Id="rId164" Type="http://schemas.openxmlformats.org/officeDocument/2006/relationships/hyperlink" Target="https://en.wikipedia.org/w/index.php?title=1%2C1-Dichloro-1%2C2%2C2-trifluoropropane&amp;amp;action=edit&amp;amp;redlink=1" TargetMode="External"/><Relationship Id="rId185" Type="http://schemas.openxmlformats.org/officeDocument/2006/relationships/hyperlink" Target="https://en.wikipedia.org/wiki/Pentafluoropropane" TargetMode="External"/><Relationship Id="rId9" Type="http://schemas.openxmlformats.org/officeDocument/2006/relationships/hyperlink" Target="https://en.wikipedia.org/wiki/Dibromodifluoromethane" TargetMode="External"/><Relationship Id="rId210" Type="http://schemas.openxmlformats.org/officeDocument/2006/relationships/hyperlink" Target="https://en.wikipedia.org/w/index.php?title=Chlorodifluoropropane&amp;amp;action=edit&amp;amp;redlink=1" TargetMode="External"/><Relationship Id="rId26" Type="http://schemas.openxmlformats.org/officeDocument/2006/relationships/hyperlink" Target="https://en.wikipedia.org/w/index.php?title=1%2C1%2C2%2C2-Tetrachloro-1%2C2-difluoroethane&amp;amp;action=edit&amp;amp;redlink=1" TargetMode="External"/><Relationship Id="rId231" Type="http://schemas.openxmlformats.org/officeDocument/2006/relationships/hyperlink" Target="https://en.wikipedia.org/wiki/Perflenapent" TargetMode="External"/><Relationship Id="rId252" Type="http://schemas.openxmlformats.org/officeDocument/2006/relationships/hyperlink" Target="https://en.wikipedia.org/wiki/Oxygen" TargetMode="External"/><Relationship Id="rId273" Type="http://schemas.openxmlformats.org/officeDocument/2006/relationships/hyperlink" Target="https://en.wikipedia.org/wiki/Occupational_exposure_limit" TargetMode="External"/><Relationship Id="rId294" Type="http://schemas.openxmlformats.org/officeDocument/2006/relationships/drawing" Target="../drawings/drawing2.xml"/><Relationship Id="rId47" Type="http://schemas.openxmlformats.org/officeDocument/2006/relationships/hyperlink" Target="https://en.wikipedia.org/w/index.php?title=Pentafluorodimethyl_ether&amp;amp;action=edit&amp;amp;redlink=1" TargetMode="External"/><Relationship Id="rId68" Type="http://schemas.openxmlformats.org/officeDocument/2006/relationships/hyperlink" Target="https://en.wikipedia.org/w/index.php?title=1%2C1-Dichloro-2-fluoroethane&amp;amp;action=edit&amp;amp;redlink=1" TargetMode="External"/><Relationship Id="rId89" Type="http://schemas.openxmlformats.org/officeDocument/2006/relationships/hyperlink" Target="https://en.wikipedia.org/w/index.php?title=1%2C1%2C1%2C3%2C3-Pentachloro-2%2C2%2C3-trifluoropropane&amp;amp;action=edit&amp;amp;redlink=1" TargetMode="External"/><Relationship Id="rId112" Type="http://schemas.openxmlformats.org/officeDocument/2006/relationships/hyperlink" Target="https://en.wikipedia.org/w/index.php?title=1%2C3-Dichloro-1%2C1%2C2%2C2%2C3-pentafluoropropane&amp;amp;action=edit&amp;amp;redlink=1" TargetMode="External"/><Relationship Id="rId133" Type="http://schemas.openxmlformats.org/officeDocument/2006/relationships/hyperlink" Target="https://en.wikipedia.org/w/index.php?title=1%2C1%2C3-Trichloro-1%2C2%2C2-trifluoropropane&amp;amp;action=edit&amp;amp;redlink=1" TargetMode="External"/><Relationship Id="rId154" Type="http://schemas.openxmlformats.org/officeDocument/2006/relationships/hyperlink" Target="https://en.wikipedia.org/w/index.php?title=1%2C1%2C1%2C2%2C2%2C3-Hexafluoropropane&amp;amp;action=edit&amp;amp;redlink=1" TargetMode="External"/><Relationship Id="rId175" Type="http://schemas.openxmlformats.org/officeDocument/2006/relationships/hyperlink" Target="https://en.wikipedia.org/w/index.php?title=2-Chloro-1%2C1%2C1%2C3-tetrafluoropropane&amp;amp;action=edit&amp;amp;redlink=1" TargetMode="External"/><Relationship Id="rId196" Type="http://schemas.openxmlformats.org/officeDocument/2006/relationships/hyperlink" Target="https://en.wikipedia.org/w/index.php?title=2-Chloro-1%2C2%2C3-trifluoropropane&amp;amp;action=edit&amp;amp;redlink=1" TargetMode="External"/><Relationship Id="rId200" Type="http://schemas.openxmlformats.org/officeDocument/2006/relationships/hyperlink" Target="https://en.wikipedia.org/w/index.php?title=3-Chloro-1%2C1%2C2-trifluoropropane&amp;amp;action=edit&amp;amp;redlink=1" TargetMode="External"/><Relationship Id="rId16" Type="http://schemas.openxmlformats.org/officeDocument/2006/relationships/hyperlink" Target="https://en.wikipedia.org/wiki/Bromodifluoromethane" TargetMode="External"/><Relationship Id="rId221" Type="http://schemas.openxmlformats.org/officeDocument/2006/relationships/hyperlink" Target="https://en.wikipedia.org/wiki/Propane" TargetMode="External"/><Relationship Id="rId242" Type="http://schemas.openxmlformats.org/officeDocument/2006/relationships/hyperlink" Target="https://en.wikipedia.org/wiki/Methyl_formate" TargetMode="External"/><Relationship Id="rId263" Type="http://schemas.openxmlformats.org/officeDocument/2006/relationships/hyperlink" Target="https://en.wikipedia.org/wiki/1%2C1-Difluoroethylene" TargetMode="External"/><Relationship Id="rId284" Type="http://schemas.openxmlformats.org/officeDocument/2006/relationships/hyperlink" Target="https://en.wikipedia.org/wiki/Organochloride" TargetMode="External"/><Relationship Id="rId37" Type="http://schemas.openxmlformats.org/officeDocument/2006/relationships/hyperlink" Target="https://en.wikipedia.org/w/index.php?title=1%2C1%2C1%2C2-Tetrachloro-2-fluoroethane&amp;amp;action=edit&amp;amp;redlink=1" TargetMode="External"/><Relationship Id="rId58" Type="http://schemas.openxmlformats.org/officeDocument/2006/relationships/hyperlink" Target="https://en.wikipedia.org/w/index.php?title=1-Chloro-1%2C2%2C2-Trifluoroethane&amp;amp;action=edit&amp;amp;redlink=1" TargetMode="External"/><Relationship Id="rId79" Type="http://schemas.openxmlformats.org/officeDocument/2006/relationships/hyperlink" Target="https://en.wikipedia.org/w/index.php?title=Chlorofluoroethane&amp;amp;action=edit&amp;amp;redlink=1" TargetMode="External"/><Relationship Id="rId102" Type="http://schemas.openxmlformats.org/officeDocument/2006/relationships/hyperlink" Target="https://en.wikipedia.org/w/index.php?title=1%2C1%2C1%2C3-Tetrachloro-2%2C2%2C3-trifluoropropane&amp;amp;action=edit&amp;amp;redlink=1" TargetMode="External"/><Relationship Id="rId123" Type="http://schemas.openxmlformats.org/officeDocument/2006/relationships/hyperlink" Target="https://en.wikipedia.org/w/index.php?title=1%2C1%2C2%2C2%2C3%2C3%2C3-Heptafluoropropane&amp;amp;action=edit&amp;amp;redlink=1" TargetMode="External"/><Relationship Id="rId144" Type="http://schemas.openxmlformats.org/officeDocument/2006/relationships/hyperlink" Target="https://en.wikipedia.org/w/index.php?title=1%2C1-Dichloro-1%2C2%2C2%2C3-tetrafluoropropane&amp;amp;action=edit&amp;amp;redlink=1" TargetMode="External"/><Relationship Id="rId90" Type="http://schemas.openxmlformats.org/officeDocument/2006/relationships/hyperlink" Target="https://en.wikipedia.org/w/index.php?title=1%2C2%2C2%2C3-Tetrachloro-1%2C1%2C3%2C3-tetrafluoropropane&amp;amp;action=edit&amp;amp;redlink=1" TargetMode="External"/><Relationship Id="rId165" Type="http://schemas.openxmlformats.org/officeDocument/2006/relationships/hyperlink" Target="https://en.wikipedia.org/w/index.php?title=2%2C3-Dichloro-1%2C1%2C1-trifluoropropane&amp;amp;action=edit&amp;amp;redlink=1" TargetMode="External"/><Relationship Id="rId186" Type="http://schemas.openxmlformats.org/officeDocument/2006/relationships/hyperlink" Target="https://en.wikipedia.org/w/index.php?title=Methyl_pentafluoroethyl_ether&amp;amp;action=edit&amp;amp;redlink=1" TargetMode="External"/><Relationship Id="rId211" Type="http://schemas.openxmlformats.org/officeDocument/2006/relationships/hyperlink" Target="https://en.wikipedia.org/w/index.php?title=1-Chloro-2%2C2-difluoropropane&amp;amp;action=edit&amp;amp;redlink=1" TargetMode="External"/><Relationship Id="rId232" Type="http://schemas.openxmlformats.org/officeDocument/2006/relationships/hyperlink" Target="https://en.wikipedia.org/wiki/Perfluorohexane" TargetMode="External"/><Relationship Id="rId253" Type="http://schemas.openxmlformats.org/officeDocument/2006/relationships/hyperlink" Target="https://en.wikipedia.org/wiki/Argon" TargetMode="External"/><Relationship Id="rId274" Type="http://schemas.openxmlformats.org/officeDocument/2006/relationships/hyperlink" Target="https://en.wikipedia.org/wiki/American_Society_of_Heating%2C_Refrigerating_and_Air-Conditioning_Engineers" TargetMode="External"/><Relationship Id="rId27" Type="http://schemas.openxmlformats.org/officeDocument/2006/relationships/hyperlink" Target="https://en.wikipedia.org/w/index.php?title=1%2C1%2C1%2C2-Tetrachloro-2%2C2-difluoroethane&amp;amp;action=edit&amp;amp;redlink=1" TargetMode="External"/><Relationship Id="rId48" Type="http://schemas.openxmlformats.org/officeDocument/2006/relationships/hyperlink" Target="https://en.wikipedia.org/wiki/1%2C1%2C2%2C2-Tetrachloroethane" TargetMode="External"/><Relationship Id="rId69" Type="http://schemas.openxmlformats.org/officeDocument/2006/relationships/hyperlink" Target="https://en.wikipedia.org/wiki/1%2C1-Dichloro-1-fluoroethane" TargetMode="External"/><Relationship Id="rId113" Type="http://schemas.openxmlformats.org/officeDocument/2006/relationships/hyperlink" Target="https://en.wikipedia.org/w/index.php?title=1%2C1-Dichloro-1%2C2%2C2%2C3%2C3-pentafluoropropane&amp;amp;action=edit&amp;amp;redlink=1" TargetMode="External"/><Relationship Id="rId134" Type="http://schemas.openxmlformats.org/officeDocument/2006/relationships/hyperlink" Target="https://en.wikipedia.org/w/index.php?title=1%2C1%2C1-Trichloro-2%2C2%2C3-trifluoropropane&amp;amp;action=edit&amp;amp;redlink=1" TargetMode="External"/><Relationship Id="rId80" Type="http://schemas.openxmlformats.org/officeDocument/2006/relationships/hyperlink" Target="https://en.wikipedia.org/w/index.php?title=1-Chloro-1-fluoroethane&amp;amp;action=edit&amp;amp;redlink=1" TargetMode="External"/><Relationship Id="rId155" Type="http://schemas.openxmlformats.org/officeDocument/2006/relationships/hyperlink" Target="https://en.wikipedia.org/w/index.php?title=1%2C1%2C1%2C2%2C3%2C3-Hexafluoropropane&amp;amp;action=edit&amp;amp;redlink=1" TargetMode="External"/><Relationship Id="rId176" Type="http://schemas.openxmlformats.org/officeDocument/2006/relationships/hyperlink" Target="https://en.wikipedia.org/w/index.php?title=3-Chloro-1%2C1%2C2%2C3-tetrafluoropropane&amp;amp;action=edit&amp;amp;redlink=1" TargetMode="External"/><Relationship Id="rId197" Type="http://schemas.openxmlformats.org/officeDocument/2006/relationships/hyperlink" Target="https://en.wikipedia.org/w/index.php?title=2-Chloro-1%2C1%2C2-trifluoropropane&amp;amp;action=edit&amp;amp;redlink=1" TargetMode="External"/><Relationship Id="rId201" Type="http://schemas.openxmlformats.org/officeDocument/2006/relationships/hyperlink" Target="https://en.wikipedia.org/w/index.php?title=1-Chloro-1%2C2%2C3-trifluoropropane&amp;amp;action=edit&amp;amp;redlink=1" TargetMode="External"/><Relationship Id="rId222" Type="http://schemas.openxmlformats.org/officeDocument/2006/relationships/hyperlink" Target="https://en.wikipedia.org/w/index.php?title=Dichlorohexafluorocyclobutane&amp;amp;action=edit&amp;amp;redlink=1" TargetMode="External"/><Relationship Id="rId243" Type="http://schemas.openxmlformats.org/officeDocument/2006/relationships/hyperlink" Target="https://en.wikipedia.org/wiki/Methylamine" TargetMode="External"/><Relationship Id="rId264" Type="http://schemas.openxmlformats.org/officeDocument/2006/relationships/hyperlink" Target="https://en.wikipedia.org/wiki/Chloroethylene" TargetMode="External"/><Relationship Id="rId285" Type="http://schemas.openxmlformats.org/officeDocument/2006/relationships/hyperlink" Target="https://en.wikipedia.org/wiki/Organochloride" TargetMode="External"/><Relationship Id="rId17" Type="http://schemas.openxmlformats.org/officeDocument/2006/relationships/hyperlink" Target="https://en.wikipedia.org/wiki/Fluoroform" TargetMode="External"/><Relationship Id="rId38" Type="http://schemas.openxmlformats.org/officeDocument/2006/relationships/hyperlink" Target="https://en.wikipedia.org/w/index.php?title=1%2C1%2C2-Trichloro-2%2C2-difluoroethane&amp;amp;action=edit&amp;amp;redlink=1" TargetMode="External"/><Relationship Id="rId59" Type="http://schemas.openxmlformats.org/officeDocument/2006/relationships/hyperlink" Target="https://en.wikipedia.org/wiki/1-Chloro-2%2C2%2C2-Trifluoroethane" TargetMode="External"/><Relationship Id="rId103" Type="http://schemas.openxmlformats.org/officeDocument/2006/relationships/hyperlink" Target="https://en.wikipedia.org/w/index.php?title=Trichlorotetrafluoropropane&amp;amp;action=edit&amp;amp;redlink=1" TargetMode="External"/><Relationship Id="rId124" Type="http://schemas.openxmlformats.org/officeDocument/2006/relationships/hyperlink" Target="https://en.wikipedia.org/w/index.php?title=Trifluoromethyl_1%2C1%2C2%2C2-tetrafluoroethyl_ether&amp;amp;action=edit&amp;amp;redlink=1" TargetMode="External"/><Relationship Id="rId70" Type="http://schemas.openxmlformats.org/officeDocument/2006/relationships/hyperlink" Target="https://en.wikipedia.org/wiki/Chlorodifluoroethane" TargetMode="External"/><Relationship Id="rId91" Type="http://schemas.openxmlformats.org/officeDocument/2006/relationships/hyperlink" Target="https://en.wikipedia.org/w/index.php?title=1%2C1%2C1-Trichloro-2%2C2%2C3%2C3%2C3-pentafluoropropane&amp;amp;action=edit&amp;amp;redlink=1" TargetMode="External"/><Relationship Id="rId145" Type="http://schemas.openxmlformats.org/officeDocument/2006/relationships/hyperlink" Target="https://en.wikipedia.org/w/index.php?title=2%2C3-Dichloro-1%2C1%2C1%2C3-tetrafluoropropane&amp;amp;action=edit&amp;amp;redlink=1" TargetMode="External"/><Relationship Id="rId166" Type="http://schemas.openxmlformats.org/officeDocument/2006/relationships/hyperlink" Target="https://en.wikipedia.org/w/index.php?title=1%2C3-Dichloro-1%2C2%2C3-trifluoropropane&amp;amp;action=edit&amp;amp;redlink=1" TargetMode="External"/><Relationship Id="rId187" Type="http://schemas.openxmlformats.org/officeDocument/2006/relationships/hyperlink" Target="https://en.wikipedia.org/w/index.php?title=Difluoromethyl_2%2C2%2C2-trifluoroethyl_ether&amp;amp;action=edit&amp;amp;redlink=1" TargetMode="External"/><Relationship Id="rId1" Type="http://schemas.openxmlformats.org/officeDocument/2006/relationships/hyperlink" Target="https://en.wikipedia.org/wiki/American_Society_of_Heating%2C_Refrigerating_and_Air-Conditioning_Engineers" TargetMode="External"/><Relationship Id="rId212" Type="http://schemas.openxmlformats.org/officeDocument/2006/relationships/hyperlink" Target="https://en.wikipedia.org/w/index.php?title=3-Chloro-1%2C1-difluoropropane&amp;amp;action=edit&amp;amp;redlink=1" TargetMode="External"/><Relationship Id="rId233" Type="http://schemas.openxmlformats.org/officeDocument/2006/relationships/hyperlink" Target="https://en.wikipedia.org/wiki/R-406A" TargetMode="External"/><Relationship Id="rId254" Type="http://schemas.openxmlformats.org/officeDocument/2006/relationships/hyperlink" Target="https://en.wikipedia.org/wiki/Carbon_dioxide" TargetMode="External"/><Relationship Id="rId28" Type="http://schemas.openxmlformats.org/officeDocument/2006/relationships/hyperlink" Target="https://en.wikipedia.org/wiki/1%2C1%2C2-Trichloro-1%2C2%2C2-trifluoroethane" TargetMode="External"/><Relationship Id="rId49" Type="http://schemas.openxmlformats.org/officeDocument/2006/relationships/hyperlink" Target="https://en.wikipedia.org/wiki/1%2C1%2C1%2C2-Tetrachloroethane" TargetMode="External"/><Relationship Id="rId114" Type="http://schemas.openxmlformats.org/officeDocument/2006/relationships/hyperlink" Target="https://en.wikipedia.org/w/index.php?title=1%2C2-Dichloro-1%2C1%2C3%2C3%2C3-pentafluoropropane&amp;amp;action=edit&amp;amp;redlink=1" TargetMode="External"/><Relationship Id="rId275" Type="http://schemas.openxmlformats.org/officeDocument/2006/relationships/hyperlink" Target="https://en.wikipedia.org/wiki/IUPAC_nomenclature" TargetMode="External"/><Relationship Id="rId60" Type="http://schemas.openxmlformats.org/officeDocument/2006/relationships/hyperlink" Target="https://en.wikipedia.org/w/index.php?title=1-Chloro-1%2C1%2C2-Trifluoroethane&amp;amp;action=edit&amp;amp;redlink=1" TargetMode="External"/><Relationship Id="rId81" Type="http://schemas.openxmlformats.org/officeDocument/2006/relationships/hyperlink" Target="https://en.wikipedia.org/wiki/1%2C2-Difluoroethane" TargetMode="External"/><Relationship Id="rId135" Type="http://schemas.openxmlformats.org/officeDocument/2006/relationships/hyperlink" Target="https://en.wikipedia.org/w/index.php?title=Dichlorotetrafluoropropane&amp;amp;action=edit&amp;amp;redlink=1" TargetMode="External"/><Relationship Id="rId156" Type="http://schemas.openxmlformats.org/officeDocument/2006/relationships/hyperlink" Target="https://en.wikipedia.org/wiki/1%2C1%2C1%2C3%2C3%2C3-Hexafluoropropane" TargetMode="External"/><Relationship Id="rId177" Type="http://schemas.openxmlformats.org/officeDocument/2006/relationships/hyperlink" Target="https://en.wikipedia.org/w/index.php?title=3-Chloro-1%2C1%2C1%2C2-tetrafluoropropane&amp;amp;action=edit&amp;amp;redlink=1" TargetMode="External"/><Relationship Id="rId198" Type="http://schemas.openxmlformats.org/officeDocument/2006/relationships/hyperlink" Target="https://en.wikipedia.org/w/index.php?title=1-Chloro-2%2C2%2C3-trifluoropropane&amp;amp;action=edit&amp;amp;redlink=1" TargetMode="External"/><Relationship Id="rId202" Type="http://schemas.openxmlformats.org/officeDocument/2006/relationships/hyperlink" Target="https://en.wikipedia.org/w/index.php?title=1-Chloro-1%2C1%2C2-trifluoropropane&amp;amp;action=edit&amp;amp;redlink=1" TargetMode="External"/><Relationship Id="rId223" Type="http://schemas.openxmlformats.org/officeDocument/2006/relationships/hyperlink" Target="https://en.wikipedia.org/w/index.php?title=Chloroheptafluorocyclobutane&amp;amp;action=edit&amp;amp;redlink=1" TargetMode="External"/><Relationship Id="rId244" Type="http://schemas.openxmlformats.org/officeDocument/2006/relationships/hyperlink" Target="https://en.wikipedia.org/wiki/Ethylamine" TargetMode="External"/><Relationship Id="rId18" Type="http://schemas.openxmlformats.org/officeDocument/2006/relationships/hyperlink" Target="https://en.wikipedia.org/wiki/Dichloromethane" TargetMode="External"/><Relationship Id="rId39" Type="http://schemas.openxmlformats.org/officeDocument/2006/relationships/hyperlink" Target="https://en.wikipedia.org/w/index.php?title=1%2C1%2C2-Trichloro-1%2C2-difluoroethane&amp;amp;action=edit&amp;amp;redlink=1" TargetMode="External"/><Relationship Id="rId265" Type="http://schemas.openxmlformats.org/officeDocument/2006/relationships/hyperlink" Target="https://en.wikipedia.org/wiki/Fluoroethylene" TargetMode="External"/><Relationship Id="rId286" Type="http://schemas.openxmlformats.org/officeDocument/2006/relationships/hyperlink" Target="https://en.wikipedia.org/wiki/Hydrocarbon" TargetMode="External"/><Relationship Id="rId50" Type="http://schemas.openxmlformats.org/officeDocument/2006/relationships/hyperlink" Target="https://en.wikipedia.org/w/index.php?title=1%2C1%2C2-Trichloro-2-fluoroethane&amp;amp;action=edit&amp;amp;redlink=1" TargetMode="External"/><Relationship Id="rId104" Type="http://schemas.openxmlformats.org/officeDocument/2006/relationships/hyperlink" Target="https://en.wikipedia.org/w/index.php?title=1%2C3%2C3-Trichloro-1%2C1%2C2%2C2-tetrafluoropropane&amp;amp;action=edit&amp;amp;redlink=1" TargetMode="External"/><Relationship Id="rId125" Type="http://schemas.openxmlformats.org/officeDocument/2006/relationships/hyperlink" Target="https://en.wikipedia.org/wiki/1%2C1%2C1%2C2%2C3%2C3%2C3-Heptafluoropropane" TargetMode="External"/><Relationship Id="rId146" Type="http://schemas.openxmlformats.org/officeDocument/2006/relationships/hyperlink" Target="https://en.wikipedia.org/w/index.php?title=1%2C3-Dichloro-1%2C1%2C3%2C3-tetrafluoropropane&amp;amp;action=edit&amp;amp;redlink=1" TargetMode="External"/><Relationship Id="rId167" Type="http://schemas.openxmlformats.org/officeDocument/2006/relationships/hyperlink" Target="https://en.wikipedia.org/w/index.php?title=1%2C3-Dichloro-1%2C1%2C2-trifluoropropane&amp;amp;action=edit&amp;amp;redlink=1" TargetMode="External"/><Relationship Id="rId188" Type="http://schemas.openxmlformats.org/officeDocument/2006/relationships/hyperlink" Target="https://en.wikipedia.org/w/index.php?title=Difluoromethyl_1%2C1%2C2-trifluoroethyl_ether&amp;amp;action=edit&amp;amp;redlink=1" TargetMode="External"/><Relationship Id="rId71" Type="http://schemas.openxmlformats.org/officeDocument/2006/relationships/hyperlink" Target="https://en.wikipedia.org/w/index.php?title=1-Chloro-1%2C2-difluoroethane&amp;amp;action=edit&amp;amp;redlink=1" TargetMode="External"/><Relationship Id="rId92" Type="http://schemas.openxmlformats.org/officeDocument/2006/relationships/hyperlink" Target="https://en.wikipedia.org/w/index.php?title=1%2C2-Dichloro-1%2C1%2C2%2C3%2C3%2C3-hexafluoropropane&amp;amp;action=edit&amp;amp;redlink=1" TargetMode="External"/><Relationship Id="rId213" Type="http://schemas.openxmlformats.org/officeDocument/2006/relationships/hyperlink" Target="https://en.wikipedia.org/w/index.php?title=1-Chloro-1%2C3-difluoropropane&amp;amp;action=edit&amp;amp;redlink=1" TargetMode="External"/><Relationship Id="rId234" Type="http://schemas.openxmlformats.org/officeDocument/2006/relationships/hyperlink" Target="https://en.wikipedia.org/wiki/R-407A" TargetMode="External"/><Relationship Id="rId2" Type="http://schemas.openxmlformats.org/officeDocument/2006/relationships/hyperlink" Target="https://en.wikipedia.org/wiki/IUPAC_nomenclature" TargetMode="External"/><Relationship Id="rId29" Type="http://schemas.openxmlformats.org/officeDocument/2006/relationships/hyperlink" Target="https://en.wikipedia.org/wiki/1%2C1%2C1-Trichloro-2%2C2%2C2-trifluoroethane" TargetMode="External"/><Relationship Id="rId255" Type="http://schemas.openxmlformats.org/officeDocument/2006/relationships/hyperlink" Target="https://en.wikipedia.org/wiki/Nitrous_oxide" TargetMode="External"/><Relationship Id="rId276" Type="http://schemas.openxmlformats.org/officeDocument/2006/relationships/hyperlink" Target="https://en.wikipedia.org/wiki/Global_warming_potential" TargetMode="External"/><Relationship Id="rId40" Type="http://schemas.openxmlformats.org/officeDocument/2006/relationships/hyperlink" Target="https://en.wikipedia.org/w/index.php?title=1%2C1%2C1-Trichloro-2%2C2-difluoroethane&amp;amp;action=edit&amp;amp;redlink=1" TargetMode="External"/><Relationship Id="rId115" Type="http://schemas.openxmlformats.org/officeDocument/2006/relationships/hyperlink" Target="https://en.wikipedia.org/w/index.php?title=1%2C3-Dichloro-1%2C1%2C2%2C3%2C3-pentafluoropropane&amp;amp;action=edit&amp;amp;redlink=1" TargetMode="External"/><Relationship Id="rId136" Type="http://schemas.openxmlformats.org/officeDocument/2006/relationships/hyperlink" Target="https://en.wikipedia.org/w/index.php?title=2%2C2-Dichloro-1%2C1%2C3%2C3-tetrafluoropropane&amp;amp;action=edit&amp;amp;redlink=1" TargetMode="External"/><Relationship Id="rId157" Type="http://schemas.openxmlformats.org/officeDocument/2006/relationships/hyperlink" Target="https://en.wikipedia.org/w/index.php?title=1%2C2%2C2%2C2-Tetrafluoroethyl_difluoromethyl_ether&amp;amp;action=edit&amp;amp;redlink=1" TargetMode="External"/><Relationship Id="rId178" Type="http://schemas.openxmlformats.org/officeDocument/2006/relationships/hyperlink" Target="https://en.wikipedia.org/w/index.php?title=1-Chloro-1%2C1%2C2%2C3-tetrafluoropropane&amp;amp;action=edit&amp;amp;redlink=1" TargetMode="External"/><Relationship Id="rId61" Type="http://schemas.openxmlformats.org/officeDocument/2006/relationships/hyperlink" Target="https://en.wikipedia.org/w/index.php?title=1%2C1%2C2%2C2-Tetrafluoroethane&amp;amp;action=edit&amp;amp;redlink=1" TargetMode="External"/><Relationship Id="rId82" Type="http://schemas.openxmlformats.org/officeDocument/2006/relationships/hyperlink" Target="https://en.wikipedia.org/wiki/1%2C1-Difluoroethane" TargetMode="External"/><Relationship Id="rId199" Type="http://schemas.openxmlformats.org/officeDocument/2006/relationships/hyperlink" Target="https://en.wikipedia.org/w/index.php?title=1-Chloro-1%2C2%2C2-trifluoropropane&amp;amp;action=edit&amp;amp;redlink=1" TargetMode="External"/><Relationship Id="rId203" Type="http://schemas.openxmlformats.org/officeDocument/2006/relationships/hyperlink" Target="https://en.wikipedia.org/w/index.php?title=3-Chloro-1%2C3%2C3-trifluoropropane&amp;amp;action=edit&amp;amp;redlink=1" TargetMode="External"/><Relationship Id="rId19" Type="http://schemas.openxmlformats.org/officeDocument/2006/relationships/hyperlink" Target="https://en.wikipedia.org/wiki/Chlorofluoromethane" TargetMode="External"/><Relationship Id="rId224" Type="http://schemas.openxmlformats.org/officeDocument/2006/relationships/hyperlink" Target="https://en.wikipedia.org/wiki/Octafluorocyclobutane" TargetMode="External"/><Relationship Id="rId245" Type="http://schemas.openxmlformats.org/officeDocument/2006/relationships/hyperlink" Target="https://en.wikipedia.org/wiki/Hydrogen" TargetMode="External"/><Relationship Id="rId266" Type="http://schemas.openxmlformats.org/officeDocument/2006/relationships/hyperlink" Target="https://en.wikipedia.org/wiki/Ethylene" TargetMode="External"/><Relationship Id="rId287" Type="http://schemas.openxmlformats.org/officeDocument/2006/relationships/hyperlink" Target="https://en.wikipedia.org/wiki/Alkene" TargetMode="External"/><Relationship Id="rId30" Type="http://schemas.openxmlformats.org/officeDocument/2006/relationships/hyperlink" Target="https://en.wikipedia.org/wiki/1%2C2-Dichlorotetrafluoroethane" TargetMode="External"/><Relationship Id="rId105" Type="http://schemas.openxmlformats.org/officeDocument/2006/relationships/hyperlink" Target="https://en.wikipedia.org/w/index.php?title=1%2C1%2C3-Trichloro-1%2C2%2C2%2C3-tetrafluoropropane&amp;amp;action=edit&amp;amp;redlink=1" TargetMode="External"/><Relationship Id="rId126" Type="http://schemas.openxmlformats.org/officeDocument/2006/relationships/hyperlink" Target="https://en.wikipedia.org/w/index.php?title=Trifluoromethyl_1%2C2%2C2%2C2-tetrafluoroethyl_ether&amp;amp;action=edit&amp;amp;redlink=1" TargetMode="External"/><Relationship Id="rId147" Type="http://schemas.openxmlformats.org/officeDocument/2006/relationships/hyperlink" Target="https://en.wikipedia.org/w/index.php?title=1%2C1-Dichloro-1%2C3%2C3%2C3-tetrafluoropropane&amp;amp;action=edit&amp;amp;redlink=1" TargetMode="External"/><Relationship Id="rId168" Type="http://schemas.openxmlformats.org/officeDocument/2006/relationships/hyperlink" Target="https://en.wikipedia.org/w/index.php?title=Chlorotetrafluoropropane&amp;amp;action=edit&amp;amp;redlink=1" TargetMode="External"/><Relationship Id="rId51" Type="http://schemas.openxmlformats.org/officeDocument/2006/relationships/hyperlink" Target="https://en.wikipedia.org/w/index.php?title=1%2C1%2C2-Trichloro-1-fluoroethane&amp;amp;action=edit&amp;amp;redlink=1" TargetMode="External"/><Relationship Id="rId72" Type="http://schemas.openxmlformats.org/officeDocument/2006/relationships/hyperlink" Target="https://en.wikipedia.org/wiki/1-Chloro-1%2C1-difluoroethane" TargetMode="External"/><Relationship Id="rId93" Type="http://schemas.openxmlformats.org/officeDocument/2006/relationships/hyperlink" Target="https://en.wikipedia.org/w/index.php?title=1%2C3-Dichloro-1%2C1%2C2%2C2%2C3%2C3-hexafluoropropane&amp;amp;action=edit&amp;amp;redlink=1" TargetMode="External"/><Relationship Id="rId189" Type="http://schemas.openxmlformats.org/officeDocument/2006/relationships/hyperlink" Target="https://en.wikipedia.org/w/index.php?title=Trichlorofluoropropane&amp;amp;action=edit&amp;amp;redlink=1" TargetMode="External"/><Relationship Id="rId3" Type="http://schemas.openxmlformats.org/officeDocument/2006/relationships/hyperlink" Target="https://en.wikipedia.org/wiki/Global_warming_potential" TargetMode="External"/><Relationship Id="rId214" Type="http://schemas.openxmlformats.org/officeDocument/2006/relationships/hyperlink" Target="https://en.wikipedia.org/w/index.php?title=Trifluoropropane&amp;amp;action=edit&amp;amp;redlink=1" TargetMode="External"/><Relationship Id="rId235" Type="http://schemas.openxmlformats.org/officeDocument/2006/relationships/hyperlink" Target="https://en.wikipedia.org/wiki/R-407c" TargetMode="External"/><Relationship Id="rId256" Type="http://schemas.openxmlformats.org/officeDocument/2006/relationships/hyperlink" Target="https://en.wikipedia.org/wiki/Sulfur_dioxide" TargetMode="External"/><Relationship Id="rId277" Type="http://schemas.openxmlformats.org/officeDocument/2006/relationships/hyperlink" Target="https://en.wikipedia.org/wiki/American_Society_of_Heating%2C_Refrigerating_and_Air-Conditioning_Engineers" TargetMode="External"/><Relationship Id="rId116" Type="http://schemas.openxmlformats.org/officeDocument/2006/relationships/hyperlink" Target="https://en.wikipedia.org/w/index.php?title=1%2C1-Dichloro-1%2C2%2C3%2C3%2C3-pentafluoropropane&amp;amp;action=edit&amp;amp;redlink=1" TargetMode="External"/><Relationship Id="rId137" Type="http://schemas.openxmlformats.org/officeDocument/2006/relationships/hyperlink" Target="https://en.wikipedia.org/w/index.php?title=2%2C2-Dichloro-1%2C1%2C1%2C3-tetrafluoropropane&amp;amp;action=edit&amp;amp;redlink=1" TargetMode="External"/><Relationship Id="rId158" Type="http://schemas.openxmlformats.org/officeDocument/2006/relationships/hyperlink" Target="https://en.wikipedia.org/wiki/1%2C1%2C1%2C3%2C3%2C3-Hexafluoropropane" TargetMode="External"/><Relationship Id="rId20" Type="http://schemas.openxmlformats.org/officeDocument/2006/relationships/hyperlink" Target="https://en.wikipedia.org/wiki/Difluoromethane" TargetMode="External"/><Relationship Id="rId41" Type="http://schemas.openxmlformats.org/officeDocument/2006/relationships/hyperlink" Target="https://en.wikipedia.org/wiki/2%2C2-Dichloro-1%2C1%2C1-trifluoroethane" TargetMode="External"/><Relationship Id="rId62" Type="http://schemas.openxmlformats.org/officeDocument/2006/relationships/hyperlink" Target="https://en.wikipedia.org/wiki/1%2C1%2C1%2C2-Tetrafluoroethane" TargetMode="External"/><Relationship Id="rId83" Type="http://schemas.openxmlformats.org/officeDocument/2006/relationships/hyperlink" Target="https://en.wikipedia.org/wiki/Chloroethane" TargetMode="External"/><Relationship Id="rId179" Type="http://schemas.openxmlformats.org/officeDocument/2006/relationships/hyperlink" Target="https://en.wikipedia.org/w/index.php?title=3-Chloro-1%2C1%2C1%2C3-tetrafluoropropane&amp;amp;action=edit&amp;amp;redlink=1" TargetMode="External"/><Relationship Id="rId190" Type="http://schemas.openxmlformats.org/officeDocument/2006/relationships/hyperlink" Target="https://en.wikipedia.org/w/index.php?title=Dichlorodifluoropropane&amp;amp;action=edit&amp;amp;redlink=1" TargetMode="External"/><Relationship Id="rId204" Type="http://schemas.openxmlformats.org/officeDocument/2006/relationships/hyperlink" Target="https://en.wikipedia.org/w/index.php?title=3-Chloro-1%2C1%2C1-trifluoropropane&amp;amp;action=edit&amp;amp;redlink=1" TargetMode="External"/><Relationship Id="rId225" Type="http://schemas.openxmlformats.org/officeDocument/2006/relationships/hyperlink" Target="https://en.wikipedia.org/wiki/Perfluorobutane" TargetMode="External"/><Relationship Id="rId246" Type="http://schemas.openxmlformats.org/officeDocument/2006/relationships/hyperlink" Target="https://en.wikipedia.org/wiki/Helium" TargetMode="External"/><Relationship Id="rId267" Type="http://schemas.openxmlformats.org/officeDocument/2006/relationships/hyperlink" Target="https://en.wikipedia.org/wiki/Hexafluoropropylene" TargetMode="External"/><Relationship Id="rId288" Type="http://schemas.openxmlformats.org/officeDocument/2006/relationships/hyperlink" Target="https://en.wikipedia.org/wiki/Fluorocarbon" TargetMode="External"/><Relationship Id="rId106" Type="http://schemas.openxmlformats.org/officeDocument/2006/relationships/hyperlink" Target="https://en.wikipedia.org/w/index.php?title=1%2C1%2C1-Trichloro-2%2C2%2C3%2C3-tetrafluoropropane&amp;amp;action=edit&amp;amp;redlink=1" TargetMode="External"/><Relationship Id="rId127" Type="http://schemas.openxmlformats.org/officeDocument/2006/relationships/hyperlink" Target="https://en.wikipedia.org/w/index.php?title=Pentachlorofluoropropane&amp;amp;action=edit&amp;amp;redlink=1" TargetMode="External"/><Relationship Id="rId10" Type="http://schemas.openxmlformats.org/officeDocument/2006/relationships/hyperlink" Target="https://en.wikipedia.org/wiki/Chlorotrifluoromethane" TargetMode="External"/><Relationship Id="rId31" Type="http://schemas.openxmlformats.org/officeDocument/2006/relationships/hyperlink" Target="https://en.wikipedia.org/w/index.php?title=1%2C1-Dichlorotetrafluoroethane&amp;amp;action=edit&amp;amp;redlink=1" TargetMode="External"/><Relationship Id="rId52" Type="http://schemas.openxmlformats.org/officeDocument/2006/relationships/hyperlink" Target="https://en.wikipedia.org/w/index.php?title=1%2C1%2C1-Trichloro-2-fluoroethane&amp;amp;action=edit&amp;amp;redlink=1" TargetMode="External"/><Relationship Id="rId73" Type="http://schemas.openxmlformats.org/officeDocument/2006/relationships/hyperlink" Target="https://en.wikipedia.org/w/index.php?title=1%2C1%2C2-Trifluoroethane&amp;amp;action=edit&amp;amp;redlink=1" TargetMode="External"/><Relationship Id="rId94" Type="http://schemas.openxmlformats.org/officeDocument/2006/relationships/hyperlink" Target="https://en.wikipedia.org/w/index.php?title=1-Chloro-1%2C1%2C2%2C2%2C3%2C3%2C3-heptafluoropropane&amp;amp;action=edit&amp;amp;redlink=1" TargetMode="External"/><Relationship Id="rId148" Type="http://schemas.openxmlformats.org/officeDocument/2006/relationships/hyperlink" Target="https://en.wikipedia.org/w/index.php?title=Chloropentafluoropropane&amp;amp;action=edit&amp;amp;redlink=1" TargetMode="External"/><Relationship Id="rId169" Type="http://schemas.openxmlformats.org/officeDocument/2006/relationships/hyperlink" Target="https://en.wikipedia.org/w/index.php?title=2-Chloro-1%2C2%2C3%2C3-tetrafluoropropane&amp;amp;action=edit&amp;amp;redlink=1" TargetMode="External"/><Relationship Id="rId4" Type="http://schemas.openxmlformats.org/officeDocument/2006/relationships/hyperlink" Target="https://en.wikipedia.org/wiki/Occupational_exposure_limit" TargetMode="External"/><Relationship Id="rId180" Type="http://schemas.openxmlformats.org/officeDocument/2006/relationships/hyperlink" Target="https://en.wikipedia.org/w/index.php?title=1-Chloro-1%2C1%2C3%2C3-tetrafluoropropane&amp;amp;action=edit&amp;amp;redlink=1" TargetMode="External"/><Relationship Id="rId215" Type="http://schemas.openxmlformats.org/officeDocument/2006/relationships/hyperlink" Target="https://en.wikipedia.org/w/index.php?title=Chlorofluoropropane&amp;amp;action=edit&amp;amp;redlink=1" TargetMode="External"/><Relationship Id="rId236" Type="http://schemas.openxmlformats.org/officeDocument/2006/relationships/hyperlink" Target="https://en.wikipedia.org/wiki/R-410A" TargetMode="External"/><Relationship Id="rId257" Type="http://schemas.openxmlformats.org/officeDocument/2006/relationships/hyperlink" Target="https://en.wikipedia.org/wiki/Krypton" TargetMode="External"/><Relationship Id="rId278" Type="http://schemas.openxmlformats.org/officeDocument/2006/relationships/hyperlink" Target="https://en.wikipedia.org/wiki/Chlorofluorocarbon" TargetMode="External"/><Relationship Id="rId42" Type="http://schemas.openxmlformats.org/officeDocument/2006/relationships/hyperlink" Target="https://en.wikipedia.org/w/index.php?title=1%2C2-Dichloro-1%2C1%2C2-trifluoroethane&amp;amp;action=edit&amp;amp;redlink=1" TargetMode="External"/><Relationship Id="rId84" Type="http://schemas.openxmlformats.org/officeDocument/2006/relationships/hyperlink" Target="https://en.wikipedia.org/w/index.php?title=Fluoroethane&amp;amp;action=edit&amp;amp;redlink=1" TargetMode="External"/><Relationship Id="rId138" Type="http://schemas.openxmlformats.org/officeDocument/2006/relationships/hyperlink" Target="https://en.wikipedia.org/w/index.php?title=1%2C2-Dichloro-1%2C2%2C3%2C3-tetrafluoropropane&amp;amp;action=edit&amp;amp;redlink=1" TargetMode="External"/><Relationship Id="rId191" Type="http://schemas.openxmlformats.org/officeDocument/2006/relationships/hyperlink" Target="https://en.wikipedia.org/w/index.php?title=1%2C3-Dichloro-2%2C2-difluoropropane&amp;amp;action=edit&amp;amp;redlink=1" TargetMode="External"/><Relationship Id="rId205" Type="http://schemas.openxmlformats.org/officeDocument/2006/relationships/hyperlink" Target="https://en.wikipedia.org/w/index.php?title=1-Chloro-1%2C1%2C3-trifluoropropane&amp;amp;action=edit&amp;amp;redlink=1" TargetMode="External"/><Relationship Id="rId247" Type="http://schemas.openxmlformats.org/officeDocument/2006/relationships/hyperlink" Target="https://en.wikipedia.org/wiki/Ammonia" TargetMode="External"/><Relationship Id="rId107" Type="http://schemas.openxmlformats.org/officeDocument/2006/relationships/hyperlink" Target="https://en.wikipedia.org/w/index.php?title=Dichloropentafluoropropane&amp;amp;action=edit&amp;amp;redlink=1" TargetMode="External"/><Relationship Id="rId289" Type="http://schemas.openxmlformats.org/officeDocument/2006/relationships/hyperlink" Target="https://en.wikipedia.org/wiki/Fluorocarbon" TargetMode="External"/><Relationship Id="rId11" Type="http://schemas.openxmlformats.org/officeDocument/2006/relationships/hyperlink" Target="https://en.wikipedia.org/wiki/Bromotrifluoromethane" TargetMode="External"/><Relationship Id="rId53" Type="http://schemas.openxmlformats.org/officeDocument/2006/relationships/hyperlink" Target="https://en.wikipedia.org/w/index.php?title=Dichlorodifluoroethane&amp;amp;action=edit&amp;amp;redlink=1" TargetMode="External"/><Relationship Id="rId149" Type="http://schemas.openxmlformats.org/officeDocument/2006/relationships/hyperlink" Target="https://en.wikipedia.org/w/index.php?title=1-Chloro-1%2C2%2C2%2C3%2C3-pentafluoropropane&amp;amp;action=edit&amp;amp;redlink=1" TargetMode="External"/><Relationship Id="rId95" Type="http://schemas.openxmlformats.org/officeDocument/2006/relationships/hyperlink" Target="https://en.wikipedia.org/w/index.php?title=2-Chloro-1%2C1%2C1%2C2%2C3%2C3%2C3-heptafluoropropane&amp;amp;action=edit&amp;amp;redlink=1" TargetMode="External"/><Relationship Id="rId160" Type="http://schemas.openxmlformats.org/officeDocument/2006/relationships/hyperlink" Target="https://en.wikipedia.org/w/index.php?title=Trichlorodifluoropropane&amp;amp;action=edit&amp;amp;redlink=1" TargetMode="External"/><Relationship Id="rId216" Type="http://schemas.openxmlformats.org/officeDocument/2006/relationships/hyperlink" Target="https://en.wikipedia.org/w/index.php?title=2-Chloro-2-fluoropropane&amp;amp;action=edit&amp;amp;redlink=1" TargetMode="External"/><Relationship Id="rId258" Type="http://schemas.openxmlformats.org/officeDocument/2006/relationships/hyperlink" Target="https://en.wikipedia.org/wiki/1%2C1-Dichloro-2%2C2-difluoroethylene" TargetMode="External"/><Relationship Id="rId22" Type="http://schemas.openxmlformats.org/officeDocument/2006/relationships/hyperlink" Target="https://en.wikipedia.org/wiki/Fluoromethane" TargetMode="External"/><Relationship Id="rId64" Type="http://schemas.openxmlformats.org/officeDocument/2006/relationships/hyperlink" Target="https://en.wikipedia.org/wiki/1%2C1%2C2-Trichloroethane" TargetMode="External"/><Relationship Id="rId118" Type="http://schemas.openxmlformats.org/officeDocument/2006/relationships/hyperlink" Target="https://en.wikipedia.org/w/index.php?title=2-Chloro-1%2C1%2C1%2C2%2C3%2C3-hexafluoropropane&amp;amp;action=edit&amp;amp;redlink=1" TargetMode="External"/><Relationship Id="rId171" Type="http://schemas.openxmlformats.org/officeDocument/2006/relationships/hyperlink" Target="https://en.wikipedia.org/w/index.php?title=3-Chloro-1%2C1%2C2%2C2-tetrafluoropropane&amp;amp;action=edit&amp;amp;redlink=1" TargetMode="External"/><Relationship Id="rId227" Type="http://schemas.openxmlformats.org/officeDocument/2006/relationships/hyperlink" Target="https://en.wikipedia.org/w/index.php?title=1%2C1%2C1%2C2%2C2%2C3%2C3-Heptafluorobutane&amp;amp;action=edit&amp;amp;redlink=1" TargetMode="External"/><Relationship Id="rId269" Type="http://schemas.openxmlformats.org/officeDocument/2006/relationships/hyperlink" Target="https://en.wikipedia.org/wiki/1-Chloro-3%2C3%2C3-trifluoropr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69FC-0D89-4726-8D78-7FFBA4DADD0B}">
  <dimension ref="A1:Z73"/>
  <sheetViews>
    <sheetView workbookViewId="0">
      <pane ySplit="1" topLeftCell="A49" activePane="bottomLeft" state="frozen"/>
      <selection pane="bottomLeft" activeCell="B66" sqref="B66"/>
    </sheetView>
  </sheetViews>
  <sheetFormatPr defaultRowHeight="15.75"/>
  <cols>
    <col min="1" max="1" width="10.28515625" style="31" bestFit="1" customWidth="1"/>
    <col min="2" max="2" width="14.7109375" style="31" bestFit="1" customWidth="1"/>
    <col min="3" max="3" width="13.7109375" style="329" bestFit="1" customWidth="1"/>
    <col min="4" max="4" width="10.85546875" style="31" bestFit="1" customWidth="1"/>
    <col min="5" max="5" width="17.42578125" style="334" bestFit="1" customWidth="1"/>
    <col min="6" max="6" width="11.28515625" style="329" bestFit="1" customWidth="1"/>
    <col min="7" max="7" width="26" style="329" customWidth="1"/>
    <col min="8" max="8" width="11.28515625" style="329" bestFit="1" customWidth="1"/>
    <col min="9" max="9" width="9.140625" style="329"/>
    <col min="10" max="10" width="9.140625" style="31"/>
    <col min="11" max="11" width="26.140625" style="31" customWidth="1"/>
    <col min="12" max="12" width="27.140625" style="31" customWidth="1"/>
    <col min="13" max="13" width="9.140625" style="31"/>
    <col min="14" max="14" width="12.140625" style="31" bestFit="1" customWidth="1"/>
    <col min="15" max="15" width="11.28515625" style="31" customWidth="1"/>
    <col min="16" max="16" width="13.85546875" style="31" bestFit="1" customWidth="1"/>
    <col min="17" max="21" width="9.140625" style="31"/>
    <col min="22" max="22" width="14.5703125" style="31" bestFit="1" customWidth="1"/>
    <col min="23" max="23" width="9.140625" style="31"/>
    <col min="24" max="24" width="12.7109375" style="31" customWidth="1"/>
    <col min="25" max="16384" width="9.140625" style="31"/>
  </cols>
  <sheetData>
    <row r="1" spans="1:25" s="42" customFormat="1" ht="64.5" customHeight="1">
      <c r="A1" s="208" t="s">
        <v>391</v>
      </c>
      <c r="B1" s="205" t="s">
        <v>0</v>
      </c>
      <c r="C1" s="317" t="s">
        <v>1955</v>
      </c>
      <c r="D1" s="319" t="s">
        <v>392</v>
      </c>
      <c r="E1" s="319" t="s">
        <v>197</v>
      </c>
      <c r="F1" s="317" t="s">
        <v>393</v>
      </c>
      <c r="G1" s="317" t="s">
        <v>151</v>
      </c>
      <c r="H1" s="317" t="s">
        <v>8</v>
      </c>
      <c r="I1" s="317" t="s">
        <v>1757</v>
      </c>
      <c r="J1" s="317" t="s">
        <v>1778</v>
      </c>
      <c r="K1" s="36" t="s">
        <v>1787</v>
      </c>
      <c r="L1" s="36" t="s">
        <v>1786</v>
      </c>
      <c r="M1" s="300" t="s">
        <v>544</v>
      </c>
      <c r="N1" s="300" t="s">
        <v>545</v>
      </c>
      <c r="O1" s="300" t="s">
        <v>381</v>
      </c>
      <c r="P1" s="300" t="s">
        <v>382</v>
      </c>
      <c r="Q1" s="206" t="s">
        <v>394</v>
      </c>
      <c r="R1" s="205" t="s">
        <v>83</v>
      </c>
      <c r="S1" s="205" t="s">
        <v>84</v>
      </c>
      <c r="T1" s="205" t="s">
        <v>85</v>
      </c>
      <c r="U1" s="205" t="s">
        <v>86</v>
      </c>
      <c r="V1" s="320" t="s">
        <v>440</v>
      </c>
      <c r="W1" s="300" t="s">
        <v>437</v>
      </c>
      <c r="X1" s="300" t="s">
        <v>436</v>
      </c>
      <c r="Y1" s="205" t="s">
        <v>475</v>
      </c>
    </row>
    <row r="2" spans="1:25" ht="31.5">
      <c r="A2" s="30" t="s">
        <v>470</v>
      </c>
      <c r="B2" s="173" t="s">
        <v>469</v>
      </c>
      <c r="C2" s="315" t="s">
        <v>1648</v>
      </c>
      <c r="D2" s="29" t="s">
        <v>469</v>
      </c>
      <c r="E2" s="319" t="s">
        <v>576</v>
      </c>
      <c r="F2" s="206">
        <v>80</v>
      </c>
      <c r="G2" s="60"/>
      <c r="H2" s="206">
        <v>80</v>
      </c>
      <c r="I2" s="206">
        <v>3.3</v>
      </c>
      <c r="J2" s="206"/>
      <c r="K2" s="283" t="s">
        <v>1900</v>
      </c>
      <c r="L2" s="36"/>
      <c r="M2" s="30"/>
      <c r="N2" s="30"/>
      <c r="O2" s="30"/>
      <c r="P2" s="207" t="s">
        <v>1760</v>
      </c>
      <c r="Q2" s="32" t="s">
        <v>51</v>
      </c>
      <c r="R2" s="30"/>
      <c r="S2" s="30"/>
      <c r="T2" s="30"/>
      <c r="U2" s="321"/>
      <c r="V2" s="322" t="s">
        <v>493</v>
      </c>
      <c r="W2" s="30"/>
      <c r="X2" s="30"/>
      <c r="Y2" s="30"/>
    </row>
    <row r="3" spans="1:25" ht="31.5">
      <c r="A3" s="30" t="s">
        <v>417</v>
      </c>
      <c r="B3" s="173" t="s">
        <v>416</v>
      </c>
      <c r="C3" s="315" t="s">
        <v>1648</v>
      </c>
      <c r="D3" s="29" t="s">
        <v>416</v>
      </c>
      <c r="E3" s="319" t="s">
        <v>576</v>
      </c>
      <c r="F3" s="206">
        <v>90</v>
      </c>
      <c r="G3" s="60"/>
      <c r="H3" s="206">
        <v>90</v>
      </c>
      <c r="I3" s="206">
        <v>3.3</v>
      </c>
      <c r="J3" s="206"/>
      <c r="K3" s="284" t="s">
        <v>1901</v>
      </c>
      <c r="L3" s="282"/>
      <c r="M3" s="30"/>
      <c r="N3" s="30"/>
      <c r="O3" s="30"/>
      <c r="P3" s="207" t="s">
        <v>1773</v>
      </c>
      <c r="Q3" s="32" t="s">
        <v>51</v>
      </c>
      <c r="R3" s="30"/>
      <c r="S3" s="30"/>
      <c r="T3" s="30"/>
      <c r="U3" s="321"/>
      <c r="V3" s="322" t="s">
        <v>491</v>
      </c>
      <c r="W3" s="30"/>
      <c r="X3" s="30"/>
      <c r="Y3" s="30"/>
    </row>
    <row r="4" spans="1:25" ht="31.5">
      <c r="A4" s="30" t="s">
        <v>287</v>
      </c>
      <c r="B4" s="173" t="s">
        <v>176</v>
      </c>
      <c r="C4" s="315" t="s">
        <v>1648</v>
      </c>
      <c r="D4" s="29" t="s">
        <v>245</v>
      </c>
      <c r="E4" s="319" t="s">
        <v>576</v>
      </c>
      <c r="F4" s="206">
        <v>110</v>
      </c>
      <c r="G4" s="60"/>
      <c r="H4" s="206">
        <v>110</v>
      </c>
      <c r="I4" s="206">
        <v>3.3</v>
      </c>
      <c r="J4" s="206"/>
      <c r="K4" s="285" t="s">
        <v>1894</v>
      </c>
      <c r="L4" s="282"/>
      <c r="M4" s="30"/>
      <c r="N4" s="30"/>
      <c r="O4" s="30"/>
      <c r="P4" s="207" t="s">
        <v>1763</v>
      </c>
      <c r="Q4" s="32" t="s">
        <v>51</v>
      </c>
      <c r="R4" s="30"/>
      <c r="S4" s="30"/>
      <c r="T4" s="30"/>
      <c r="U4" s="321"/>
      <c r="V4" s="322" t="s">
        <v>441</v>
      </c>
      <c r="W4" s="30"/>
      <c r="X4" s="30"/>
      <c r="Y4" s="30"/>
    </row>
    <row r="5" spans="1:25" ht="31.5">
      <c r="A5" s="30" t="s">
        <v>72</v>
      </c>
      <c r="B5" s="173" t="s">
        <v>73</v>
      </c>
      <c r="C5" s="315" t="s">
        <v>1648</v>
      </c>
      <c r="D5" s="29" t="s">
        <v>74</v>
      </c>
      <c r="E5" s="319" t="s">
        <v>576</v>
      </c>
      <c r="F5" s="206">
        <v>110</v>
      </c>
      <c r="G5" s="60"/>
      <c r="H5" s="206">
        <v>110</v>
      </c>
      <c r="I5" s="206">
        <v>3.3</v>
      </c>
      <c r="J5" s="206"/>
      <c r="K5" s="285" t="s">
        <v>1894</v>
      </c>
      <c r="L5" s="282"/>
      <c r="M5" s="30"/>
      <c r="N5" s="30"/>
      <c r="O5" s="30"/>
      <c r="P5" s="207" t="s">
        <v>1763</v>
      </c>
      <c r="Q5" s="32" t="s">
        <v>51</v>
      </c>
      <c r="R5" s="30"/>
      <c r="S5" s="30"/>
      <c r="T5" s="30"/>
      <c r="U5" s="321"/>
      <c r="V5" s="322" t="s">
        <v>441</v>
      </c>
      <c r="W5" s="30"/>
      <c r="X5" s="30"/>
      <c r="Y5" s="30"/>
    </row>
    <row r="6" spans="1:25" ht="31.5">
      <c r="A6" s="30" t="s">
        <v>178</v>
      </c>
      <c r="B6" s="173" t="s">
        <v>177</v>
      </c>
      <c r="C6" s="315" t="s">
        <v>1648</v>
      </c>
      <c r="D6" s="29" t="s">
        <v>243</v>
      </c>
      <c r="E6" s="319" t="s">
        <v>576</v>
      </c>
      <c r="F6" s="206">
        <v>130</v>
      </c>
      <c r="G6" s="60"/>
      <c r="H6" s="206">
        <v>130</v>
      </c>
      <c r="I6" s="206">
        <v>3.3</v>
      </c>
      <c r="J6" s="206"/>
      <c r="K6" s="283" t="s">
        <v>1902</v>
      </c>
      <c r="L6" s="282"/>
      <c r="M6" s="30"/>
      <c r="N6" s="30"/>
      <c r="O6" s="30"/>
      <c r="P6" s="207" t="s">
        <v>1774</v>
      </c>
      <c r="Q6" s="32" t="s">
        <v>51</v>
      </c>
      <c r="R6" s="30"/>
      <c r="S6" s="30"/>
      <c r="T6" s="30"/>
      <c r="U6" s="321"/>
      <c r="V6" s="322" t="s">
        <v>488</v>
      </c>
      <c r="W6" s="30"/>
      <c r="X6" s="30"/>
      <c r="Y6" s="30"/>
    </row>
    <row r="7" spans="1:25" ht="31.5">
      <c r="A7" s="30"/>
      <c r="B7" s="173" t="s">
        <v>519</v>
      </c>
      <c r="C7" s="315" t="s">
        <v>1648</v>
      </c>
      <c r="D7" s="29"/>
      <c r="E7" s="319" t="s">
        <v>576</v>
      </c>
      <c r="F7" s="206">
        <v>180</v>
      </c>
      <c r="G7" s="60"/>
      <c r="H7" s="206">
        <v>180</v>
      </c>
      <c r="I7" s="206">
        <v>3.3</v>
      </c>
      <c r="J7" s="206"/>
      <c r="K7" s="283" t="s">
        <v>1903</v>
      </c>
      <c r="L7" s="282"/>
      <c r="M7" s="30"/>
      <c r="N7" s="30"/>
      <c r="O7" s="30"/>
      <c r="P7" s="209" t="s">
        <v>1773</v>
      </c>
      <c r="Q7" s="32" t="s">
        <v>51</v>
      </c>
      <c r="R7" s="30"/>
      <c r="S7" s="30"/>
      <c r="T7" s="30"/>
      <c r="U7" s="321"/>
      <c r="V7" s="322"/>
      <c r="W7" s="30"/>
      <c r="X7" s="30"/>
      <c r="Y7" s="30"/>
    </row>
    <row r="8" spans="1:25">
      <c r="A8" s="30"/>
      <c r="B8" s="173" t="s">
        <v>522</v>
      </c>
      <c r="C8" s="315" t="s">
        <v>1648</v>
      </c>
      <c r="D8" s="29"/>
      <c r="E8" s="319" t="s">
        <v>576</v>
      </c>
      <c r="F8" s="206">
        <v>220</v>
      </c>
      <c r="G8" s="60"/>
      <c r="H8" s="206">
        <v>220</v>
      </c>
      <c r="I8" s="206">
        <v>3.3</v>
      </c>
      <c r="J8" s="206"/>
      <c r="K8" s="36"/>
      <c r="L8" s="282"/>
      <c r="M8" s="30"/>
      <c r="N8" s="30"/>
      <c r="O8" s="30"/>
      <c r="P8" s="209" t="s">
        <v>1763</v>
      </c>
      <c r="Q8" s="32" t="s">
        <v>51</v>
      </c>
      <c r="R8" s="30"/>
      <c r="S8" s="30"/>
      <c r="T8" s="30"/>
      <c r="U8" s="321"/>
      <c r="V8" s="322"/>
      <c r="W8" s="30"/>
      <c r="X8" s="30"/>
      <c r="Y8" s="30"/>
    </row>
    <row r="9" spans="1:25" ht="47.25">
      <c r="A9" s="30"/>
      <c r="B9" s="173" t="s">
        <v>520</v>
      </c>
      <c r="C9" s="315" t="s">
        <v>1648</v>
      </c>
      <c r="D9" s="29"/>
      <c r="E9" s="319" t="s">
        <v>576</v>
      </c>
      <c r="F9" s="206">
        <v>220</v>
      </c>
      <c r="G9" s="60"/>
      <c r="H9" s="206">
        <v>220</v>
      </c>
      <c r="I9" s="206">
        <v>3.3</v>
      </c>
      <c r="J9" s="206"/>
      <c r="K9" s="283" t="s">
        <v>1904</v>
      </c>
      <c r="L9" s="282"/>
      <c r="M9" s="30"/>
      <c r="N9" s="30"/>
      <c r="O9" s="30"/>
      <c r="P9" s="209" t="s">
        <v>1763</v>
      </c>
      <c r="Q9" s="32" t="s">
        <v>51</v>
      </c>
      <c r="R9" s="30"/>
      <c r="S9" s="30"/>
      <c r="T9" s="30"/>
      <c r="U9" s="321"/>
      <c r="V9" s="322"/>
      <c r="W9" s="30"/>
      <c r="X9" s="30"/>
      <c r="Y9" s="30"/>
    </row>
    <row r="10" spans="1:25" ht="47.25">
      <c r="A10" s="30"/>
      <c r="B10" s="173" t="s">
        <v>521</v>
      </c>
      <c r="C10" s="315" t="s">
        <v>1648</v>
      </c>
      <c r="D10" s="29"/>
      <c r="E10" s="319" t="s">
        <v>576</v>
      </c>
      <c r="F10" s="206">
        <v>260</v>
      </c>
      <c r="G10" s="60"/>
      <c r="H10" s="206">
        <v>260</v>
      </c>
      <c r="I10" s="206">
        <v>3.3</v>
      </c>
      <c r="J10" s="206"/>
      <c r="K10" s="283" t="s">
        <v>1905</v>
      </c>
      <c r="L10" s="282"/>
      <c r="M10" s="30"/>
      <c r="N10" s="30"/>
      <c r="O10" s="30"/>
      <c r="P10" s="209" t="s">
        <v>1774</v>
      </c>
      <c r="Q10" s="32" t="s">
        <v>51</v>
      </c>
      <c r="R10" s="30"/>
      <c r="S10" s="30"/>
      <c r="T10" s="30"/>
      <c r="U10" s="321"/>
      <c r="V10" s="322"/>
      <c r="W10" s="30"/>
      <c r="X10" s="30"/>
      <c r="Y10" s="30"/>
    </row>
    <row r="11" spans="1:25" ht="47.25">
      <c r="A11" s="30" t="s">
        <v>87</v>
      </c>
      <c r="B11" s="173" t="s">
        <v>88</v>
      </c>
      <c r="C11" s="315" t="s">
        <v>1956</v>
      </c>
      <c r="D11" s="29" t="s">
        <v>223</v>
      </c>
      <c r="E11" s="319" t="s">
        <v>576</v>
      </c>
      <c r="F11" s="206" t="s">
        <v>1759</v>
      </c>
      <c r="G11" s="60"/>
      <c r="H11" s="206" t="str">
        <f t="shared" ref="H11:H12" si="0">F11</f>
        <v>R90 + F110</v>
      </c>
      <c r="I11" s="206">
        <v>3.3</v>
      </c>
      <c r="J11" s="206"/>
      <c r="K11" s="289" t="s">
        <v>1918</v>
      </c>
      <c r="L11" s="281" t="s">
        <v>1884</v>
      </c>
      <c r="M11" s="30"/>
      <c r="N11" s="30"/>
      <c r="O11" s="30"/>
      <c r="P11" s="207" t="s">
        <v>1770</v>
      </c>
      <c r="Q11" s="32" t="s">
        <v>51</v>
      </c>
      <c r="R11" s="30"/>
      <c r="S11" s="30"/>
      <c r="T11" s="30"/>
      <c r="U11" s="321"/>
      <c r="V11" s="322" t="s">
        <v>492</v>
      </c>
      <c r="W11" s="30"/>
      <c r="X11" s="30"/>
      <c r="Y11" s="30"/>
    </row>
    <row r="12" spans="1:25" ht="47.25">
      <c r="A12" s="30" t="s">
        <v>193</v>
      </c>
      <c r="B12" s="173" t="s">
        <v>132</v>
      </c>
      <c r="C12" s="315" t="s">
        <v>1956</v>
      </c>
      <c r="D12" s="29" t="s">
        <v>229</v>
      </c>
      <c r="E12" s="319" t="s">
        <v>576</v>
      </c>
      <c r="F12" s="206" t="s">
        <v>1759</v>
      </c>
      <c r="G12" s="60"/>
      <c r="H12" s="206" t="str">
        <f t="shared" si="0"/>
        <v>R90 + F110</v>
      </c>
      <c r="I12" s="206">
        <v>3.3</v>
      </c>
      <c r="J12" s="206"/>
      <c r="K12" s="289" t="s">
        <v>1919</v>
      </c>
      <c r="L12" s="281" t="s">
        <v>1887</v>
      </c>
      <c r="M12" s="30"/>
      <c r="N12" s="30"/>
      <c r="O12" s="30"/>
      <c r="P12" s="207" t="s">
        <v>1771</v>
      </c>
      <c r="Q12" s="32" t="s">
        <v>51</v>
      </c>
      <c r="R12" s="30"/>
      <c r="S12" s="30"/>
      <c r="T12" s="30"/>
      <c r="U12" s="321"/>
      <c r="V12" s="322" t="s">
        <v>496</v>
      </c>
      <c r="W12" s="30"/>
      <c r="X12" s="30"/>
      <c r="Y12" s="30"/>
    </row>
    <row r="13" spans="1:25" ht="31.5">
      <c r="A13" s="30" t="s">
        <v>482</v>
      </c>
      <c r="B13" s="173" t="s">
        <v>474</v>
      </c>
      <c r="C13" s="315" t="s">
        <v>1600</v>
      </c>
      <c r="D13" s="29"/>
      <c r="E13" s="319" t="s">
        <v>576</v>
      </c>
      <c r="F13" s="206">
        <v>80</v>
      </c>
      <c r="G13" s="60"/>
      <c r="H13" s="206">
        <v>80</v>
      </c>
      <c r="I13" s="206">
        <v>3.3</v>
      </c>
      <c r="J13" s="206"/>
      <c r="K13" s="283" t="s">
        <v>1890</v>
      </c>
      <c r="L13" s="282"/>
      <c r="M13" s="30"/>
      <c r="N13" s="30"/>
      <c r="O13" s="30"/>
      <c r="P13" s="207" t="s">
        <v>1772</v>
      </c>
      <c r="Q13" s="32" t="s">
        <v>51</v>
      </c>
      <c r="R13" s="30"/>
      <c r="S13" s="30"/>
      <c r="T13" s="30"/>
      <c r="U13" s="321"/>
      <c r="V13" s="322" t="s">
        <v>491</v>
      </c>
      <c r="W13" s="30"/>
      <c r="X13" s="30"/>
      <c r="Y13" s="30"/>
    </row>
    <row r="14" spans="1:25" ht="31.5">
      <c r="A14" s="30" t="s">
        <v>517</v>
      </c>
      <c r="B14" s="173" t="s">
        <v>516</v>
      </c>
      <c r="C14" s="315" t="s">
        <v>1600</v>
      </c>
      <c r="D14" s="29" t="s">
        <v>518</v>
      </c>
      <c r="E14" s="319" t="s">
        <v>576</v>
      </c>
      <c r="F14" s="206">
        <v>90</v>
      </c>
      <c r="G14" s="60"/>
      <c r="H14" s="206">
        <v>90</v>
      </c>
      <c r="I14" s="206">
        <v>3.3</v>
      </c>
      <c r="J14" s="206">
        <v>5</v>
      </c>
      <c r="K14" s="283" t="s">
        <v>1892</v>
      </c>
      <c r="L14" s="282"/>
      <c r="M14" s="30"/>
      <c r="N14" s="30"/>
      <c r="O14" s="30"/>
      <c r="P14" s="207" t="s">
        <v>1762</v>
      </c>
      <c r="Q14" s="32" t="s">
        <v>51</v>
      </c>
      <c r="R14" s="323"/>
      <c r="S14" s="323"/>
      <c r="T14" s="323"/>
      <c r="U14" s="324"/>
      <c r="V14" s="322"/>
      <c r="W14" s="30"/>
      <c r="X14" s="30"/>
      <c r="Y14" s="30"/>
    </row>
    <row r="15" spans="1:25" ht="31.5">
      <c r="A15" s="30" t="s">
        <v>244</v>
      </c>
      <c r="B15" s="173" t="s">
        <v>128</v>
      </c>
      <c r="C15" s="315" t="s">
        <v>1600</v>
      </c>
      <c r="D15" s="29" t="s">
        <v>245</v>
      </c>
      <c r="E15" s="319" t="s">
        <v>576</v>
      </c>
      <c r="F15" s="206">
        <v>110</v>
      </c>
      <c r="G15" s="60"/>
      <c r="H15" s="206">
        <v>110</v>
      </c>
      <c r="I15" s="206">
        <v>3.3</v>
      </c>
      <c r="J15" s="206">
        <v>5</v>
      </c>
      <c r="K15" s="284" t="s">
        <v>1893</v>
      </c>
      <c r="L15" s="282"/>
      <c r="M15" s="30"/>
      <c r="N15" s="30"/>
      <c r="O15" s="30"/>
      <c r="P15" s="207" t="s">
        <v>1763</v>
      </c>
      <c r="Q15" s="32" t="s">
        <v>51</v>
      </c>
      <c r="R15" s="323"/>
      <c r="S15" s="323"/>
      <c r="T15" s="323"/>
      <c r="U15" s="324"/>
      <c r="V15" s="322" t="s">
        <v>489</v>
      </c>
      <c r="W15" s="30"/>
      <c r="X15" s="30"/>
      <c r="Y15" s="30"/>
    </row>
    <row r="16" spans="1:25" ht="31.5">
      <c r="A16" s="30" t="s">
        <v>76</v>
      </c>
      <c r="B16" s="173" t="s">
        <v>77</v>
      </c>
      <c r="C16" s="315" t="s">
        <v>1600</v>
      </c>
      <c r="D16" s="29" t="s">
        <v>74</v>
      </c>
      <c r="E16" s="319" t="s">
        <v>576</v>
      </c>
      <c r="F16" s="206">
        <v>110</v>
      </c>
      <c r="G16" s="60"/>
      <c r="H16" s="206">
        <v>110</v>
      </c>
      <c r="I16" s="206">
        <v>3.3</v>
      </c>
      <c r="J16" s="206">
        <v>5</v>
      </c>
      <c r="K16" s="283" t="s">
        <v>1894</v>
      </c>
      <c r="L16" s="282"/>
      <c r="M16" s="30"/>
      <c r="N16" s="30"/>
      <c r="O16" s="30"/>
      <c r="P16" s="207" t="s">
        <v>1763</v>
      </c>
      <c r="Q16" s="32" t="s">
        <v>51</v>
      </c>
      <c r="R16" s="323"/>
      <c r="S16" s="323"/>
      <c r="T16" s="323"/>
      <c r="U16" s="324"/>
      <c r="V16" s="322" t="s">
        <v>489</v>
      </c>
      <c r="W16" s="30"/>
      <c r="X16" s="30"/>
      <c r="Y16" s="30"/>
    </row>
    <row r="17" spans="1:25" ht="31.5">
      <c r="A17" s="30" t="s">
        <v>76</v>
      </c>
      <c r="B17" s="173" t="s">
        <v>77</v>
      </c>
      <c r="C17" s="315" t="s">
        <v>1600</v>
      </c>
      <c r="D17" s="29" t="s">
        <v>74</v>
      </c>
      <c r="E17" s="319" t="s">
        <v>576</v>
      </c>
      <c r="F17" s="206">
        <v>110</v>
      </c>
      <c r="G17" s="60"/>
      <c r="H17" s="206">
        <v>110</v>
      </c>
      <c r="I17" s="206">
        <v>3.3</v>
      </c>
      <c r="J17" s="206">
        <v>5</v>
      </c>
      <c r="K17" s="283" t="s">
        <v>1894</v>
      </c>
      <c r="L17" s="282"/>
      <c r="M17" s="30"/>
      <c r="N17" s="30"/>
      <c r="O17" s="30"/>
      <c r="P17" s="207" t="s">
        <v>1763</v>
      </c>
      <c r="Q17" s="32" t="s">
        <v>51</v>
      </c>
      <c r="R17" s="323"/>
      <c r="S17" s="323"/>
      <c r="T17" s="323"/>
      <c r="U17" s="324"/>
      <c r="V17" s="325"/>
      <c r="W17" s="30"/>
      <c r="X17" s="30"/>
      <c r="Y17" s="30"/>
    </row>
    <row r="18" spans="1:25" ht="31.5">
      <c r="A18" s="30" t="s">
        <v>239</v>
      </c>
      <c r="B18" s="173" t="s">
        <v>134</v>
      </c>
      <c r="C18" s="315" t="s">
        <v>1600</v>
      </c>
      <c r="D18" s="29" t="s">
        <v>243</v>
      </c>
      <c r="E18" s="319" t="s">
        <v>576</v>
      </c>
      <c r="F18" s="206">
        <v>130</v>
      </c>
      <c r="G18" s="60"/>
      <c r="H18" s="206">
        <v>130</v>
      </c>
      <c r="I18" s="206">
        <v>3.3</v>
      </c>
      <c r="J18" s="206">
        <v>5</v>
      </c>
      <c r="K18" s="284" t="s">
        <v>1895</v>
      </c>
      <c r="L18" s="282"/>
      <c r="M18" s="30">
        <v>23.8</v>
      </c>
      <c r="N18" s="30"/>
      <c r="O18" s="30"/>
      <c r="P18" s="207" t="s">
        <v>1765</v>
      </c>
      <c r="Q18" s="32" t="s">
        <v>51</v>
      </c>
      <c r="R18" s="323"/>
      <c r="S18" s="323"/>
      <c r="T18" s="323"/>
      <c r="U18" s="324"/>
      <c r="V18" s="322" t="s">
        <v>489</v>
      </c>
      <c r="W18" s="30"/>
      <c r="X18" s="30"/>
      <c r="Y18" s="30"/>
    </row>
    <row r="19" spans="1:25" ht="31.5">
      <c r="A19" s="30" t="s">
        <v>481</v>
      </c>
      <c r="B19" s="173" t="s">
        <v>479</v>
      </c>
      <c r="C19" s="315" t="s">
        <v>1600</v>
      </c>
      <c r="D19" s="29" t="s">
        <v>480</v>
      </c>
      <c r="E19" s="319" t="s">
        <v>576</v>
      </c>
      <c r="F19" s="206">
        <v>80</v>
      </c>
      <c r="G19" s="60"/>
      <c r="H19" s="206">
        <v>80</v>
      </c>
      <c r="I19" s="206">
        <v>3.3</v>
      </c>
      <c r="J19" s="206"/>
      <c r="K19" s="288" t="s">
        <v>1909</v>
      </c>
      <c r="L19" s="36"/>
      <c r="M19" s="30"/>
      <c r="N19" s="30"/>
      <c r="O19" s="30"/>
      <c r="P19" s="207" t="s">
        <v>1760</v>
      </c>
      <c r="Q19" s="32" t="s">
        <v>51</v>
      </c>
      <c r="R19" s="30">
        <v>230</v>
      </c>
      <c r="S19" s="30">
        <v>1.45</v>
      </c>
      <c r="T19" s="30"/>
      <c r="U19" s="321" t="s">
        <v>426</v>
      </c>
      <c r="V19" s="322" t="s">
        <v>491</v>
      </c>
      <c r="W19" s="30"/>
      <c r="X19" s="30"/>
      <c r="Y19" s="30"/>
    </row>
    <row r="20" spans="1:25" ht="31.5">
      <c r="A20" s="30" t="s">
        <v>187</v>
      </c>
      <c r="B20" s="173" t="s">
        <v>125</v>
      </c>
      <c r="C20" s="315" t="s">
        <v>1600</v>
      </c>
      <c r="D20" s="29" t="s">
        <v>89</v>
      </c>
      <c r="E20" s="319" t="s">
        <v>576</v>
      </c>
      <c r="F20" s="206" t="s">
        <v>1758</v>
      </c>
      <c r="G20" s="60"/>
      <c r="H20" s="206" t="s">
        <v>1758</v>
      </c>
      <c r="I20" s="206">
        <v>3.3</v>
      </c>
      <c r="J20" s="206"/>
      <c r="K20" s="288" t="s">
        <v>1909</v>
      </c>
      <c r="L20" s="282"/>
      <c r="M20" s="30"/>
      <c r="N20" s="30"/>
      <c r="O20" s="30"/>
      <c r="P20" s="207" t="s">
        <v>1761</v>
      </c>
      <c r="Q20" s="32" t="s">
        <v>51</v>
      </c>
      <c r="R20" s="30"/>
      <c r="S20" s="30"/>
      <c r="T20" s="30"/>
      <c r="U20" s="321"/>
      <c r="V20" s="322" t="s">
        <v>491</v>
      </c>
      <c r="W20" s="30"/>
      <c r="X20" s="30"/>
      <c r="Y20" s="30"/>
    </row>
    <row r="21" spans="1:25" ht="31.5">
      <c r="A21" s="30" t="s">
        <v>185</v>
      </c>
      <c r="B21" s="173" t="s">
        <v>124</v>
      </c>
      <c r="C21" s="315" t="s">
        <v>1600</v>
      </c>
      <c r="D21" s="29" t="s">
        <v>93</v>
      </c>
      <c r="E21" s="319" t="s">
        <v>576</v>
      </c>
      <c r="F21" s="206">
        <v>90</v>
      </c>
      <c r="G21" s="60"/>
      <c r="H21" s="206">
        <v>90</v>
      </c>
      <c r="I21" s="206">
        <v>3.3</v>
      </c>
      <c r="J21" s="206">
        <v>5</v>
      </c>
      <c r="K21" s="289" t="s">
        <v>1910</v>
      </c>
      <c r="L21" s="282"/>
      <c r="M21" s="30"/>
      <c r="N21" s="30"/>
      <c r="O21" s="30"/>
      <c r="P21" s="207" t="s">
        <v>1762</v>
      </c>
      <c r="Q21" s="32" t="s">
        <v>51</v>
      </c>
      <c r="R21" s="30"/>
      <c r="S21" s="30"/>
      <c r="T21" s="30"/>
      <c r="U21" s="321"/>
      <c r="V21" s="322" t="s">
        <v>490</v>
      </c>
      <c r="W21" s="30"/>
      <c r="X21" s="30"/>
      <c r="Y21" s="30"/>
    </row>
    <row r="22" spans="1:25" ht="31.5">
      <c r="A22" s="30" t="s">
        <v>188</v>
      </c>
      <c r="B22" s="173" t="s">
        <v>127</v>
      </c>
      <c r="C22" s="315" t="s">
        <v>1600</v>
      </c>
      <c r="D22" s="29" t="s">
        <v>224</v>
      </c>
      <c r="E22" s="319" t="s">
        <v>576</v>
      </c>
      <c r="F22" s="206">
        <v>110</v>
      </c>
      <c r="G22" s="60"/>
      <c r="H22" s="206">
        <v>110</v>
      </c>
      <c r="I22" s="206">
        <v>3.3</v>
      </c>
      <c r="J22" s="206">
        <v>5</v>
      </c>
      <c r="K22" s="289" t="s">
        <v>1911</v>
      </c>
      <c r="L22" s="282"/>
      <c r="M22" s="30"/>
      <c r="N22" s="30"/>
      <c r="O22" s="30"/>
      <c r="P22" s="207" t="s">
        <v>1763</v>
      </c>
      <c r="Q22" s="32" t="s">
        <v>51</v>
      </c>
      <c r="R22" s="30"/>
      <c r="S22" s="30"/>
      <c r="T22" s="30"/>
      <c r="U22" s="321"/>
      <c r="V22" s="322" t="s">
        <v>489</v>
      </c>
      <c r="W22" s="30"/>
      <c r="X22" s="30"/>
      <c r="Y22" s="30"/>
    </row>
    <row r="23" spans="1:25" ht="31.5">
      <c r="A23" s="30" t="s">
        <v>192</v>
      </c>
      <c r="B23" s="173" t="s">
        <v>282</v>
      </c>
      <c r="C23" s="315" t="s">
        <v>1600</v>
      </c>
      <c r="D23" s="29" t="s">
        <v>228</v>
      </c>
      <c r="E23" s="319"/>
      <c r="F23" s="206"/>
      <c r="G23" s="60"/>
      <c r="H23" s="206"/>
      <c r="I23" s="206">
        <v>3.3</v>
      </c>
      <c r="J23" s="206"/>
      <c r="K23" s="289" t="s">
        <v>1912</v>
      </c>
      <c r="L23" s="282"/>
      <c r="M23" s="30"/>
      <c r="N23" s="30"/>
      <c r="O23" s="30"/>
      <c r="P23" s="207" t="s">
        <v>1763</v>
      </c>
      <c r="Q23" s="32" t="s">
        <v>51</v>
      </c>
      <c r="R23" s="30"/>
      <c r="S23" s="30"/>
      <c r="T23" s="30"/>
      <c r="U23" s="321"/>
      <c r="V23" s="325"/>
      <c r="W23" s="30"/>
      <c r="X23" s="30"/>
      <c r="Y23" s="30"/>
    </row>
    <row r="24" spans="1:25" ht="110.25">
      <c r="A24" s="30" t="s">
        <v>190</v>
      </c>
      <c r="B24" s="173" t="s">
        <v>130</v>
      </c>
      <c r="C24" s="315" t="s">
        <v>1600</v>
      </c>
      <c r="D24" s="29" t="s">
        <v>226</v>
      </c>
      <c r="E24" s="319" t="s">
        <v>576</v>
      </c>
      <c r="F24" s="206">
        <v>110</v>
      </c>
      <c r="G24" s="60"/>
      <c r="H24" s="206">
        <v>110</v>
      </c>
      <c r="I24" s="206">
        <v>3.3</v>
      </c>
      <c r="J24" s="206">
        <v>5</v>
      </c>
      <c r="K24" s="289" t="s">
        <v>1913</v>
      </c>
      <c r="L24" s="282"/>
      <c r="M24" s="30">
        <v>9.5</v>
      </c>
      <c r="N24" s="30"/>
      <c r="O24" s="30"/>
      <c r="P24" s="208" t="s">
        <v>1764</v>
      </c>
      <c r="Q24" s="32" t="s">
        <v>51</v>
      </c>
      <c r="R24" s="30"/>
      <c r="S24" s="30"/>
      <c r="T24" s="30"/>
      <c r="U24" s="321"/>
      <c r="V24" s="322" t="s">
        <v>489</v>
      </c>
      <c r="W24" s="30"/>
      <c r="X24" s="30"/>
      <c r="Y24" s="30"/>
    </row>
    <row r="25" spans="1:25" ht="31.5">
      <c r="A25" s="30" t="s">
        <v>194</v>
      </c>
      <c r="B25" s="173" t="s">
        <v>133</v>
      </c>
      <c r="C25" s="315" t="s">
        <v>1600</v>
      </c>
      <c r="D25" s="29" t="s">
        <v>230</v>
      </c>
      <c r="E25" s="319" t="s">
        <v>576</v>
      </c>
      <c r="F25" s="206">
        <v>130</v>
      </c>
      <c r="G25" s="60"/>
      <c r="H25" s="206">
        <v>130</v>
      </c>
      <c r="I25" s="206">
        <v>3.3</v>
      </c>
      <c r="J25" s="206">
        <v>5</v>
      </c>
      <c r="K25" s="36" t="s">
        <v>1888</v>
      </c>
      <c r="L25" s="282"/>
      <c r="M25" s="30"/>
      <c r="N25" s="30"/>
      <c r="O25" s="30"/>
      <c r="P25" s="207" t="s">
        <v>1765</v>
      </c>
      <c r="Q25" s="32" t="s">
        <v>51</v>
      </c>
      <c r="R25" s="30"/>
      <c r="S25" s="30"/>
      <c r="T25" s="30"/>
      <c r="U25" s="321"/>
      <c r="V25" s="322" t="s">
        <v>488</v>
      </c>
      <c r="W25" s="30"/>
      <c r="X25" s="30"/>
      <c r="Y25" s="30"/>
    </row>
    <row r="26" spans="1:25">
      <c r="A26" s="30"/>
      <c r="B26" s="173"/>
      <c r="C26" s="315"/>
      <c r="D26" s="29"/>
      <c r="E26" s="332"/>
      <c r="F26" s="338"/>
      <c r="G26" s="342"/>
      <c r="H26" s="206"/>
      <c r="I26" s="206"/>
      <c r="J26" s="206"/>
      <c r="K26" s="36"/>
      <c r="L26" s="282"/>
      <c r="M26" s="30"/>
      <c r="N26" s="30"/>
      <c r="O26" s="30"/>
      <c r="P26" s="207"/>
      <c r="Q26" s="32"/>
      <c r="R26" s="30"/>
      <c r="S26" s="30"/>
      <c r="T26" s="30"/>
      <c r="U26" s="321"/>
      <c r="V26" s="322"/>
      <c r="W26" s="30"/>
      <c r="X26" s="30"/>
      <c r="Y26" s="30"/>
    </row>
    <row r="27" spans="1:25" ht="49.5" customHeight="1">
      <c r="A27" s="30" t="s">
        <v>1639</v>
      </c>
      <c r="B27" s="35" t="s">
        <v>1631</v>
      </c>
      <c r="C27" s="315" t="s">
        <v>1958</v>
      </c>
      <c r="D27" s="35" t="s">
        <v>1637</v>
      </c>
      <c r="E27" s="333" t="s">
        <v>316</v>
      </c>
      <c r="F27" s="163">
        <v>38</v>
      </c>
      <c r="G27" s="164"/>
      <c r="H27" s="87">
        <v>38</v>
      </c>
      <c r="I27" s="87"/>
      <c r="J27" s="87"/>
      <c r="K27" s="36" t="s">
        <v>1649</v>
      </c>
      <c r="L27" s="287"/>
      <c r="M27" s="30"/>
      <c r="N27" s="30"/>
      <c r="O27" s="30"/>
      <c r="P27" s="30"/>
      <c r="Q27" s="35" t="s">
        <v>1637</v>
      </c>
      <c r="R27" s="147"/>
      <c r="S27" s="147"/>
      <c r="T27" s="30"/>
      <c r="U27" s="326"/>
      <c r="V27" s="327"/>
      <c r="W27" s="30"/>
      <c r="X27" s="30"/>
      <c r="Y27" s="30"/>
    </row>
    <row r="28" spans="1:25" ht="49.5" customHeight="1">
      <c r="A28" s="30" t="s">
        <v>1643</v>
      </c>
      <c r="B28" s="35" t="s">
        <v>1634</v>
      </c>
      <c r="C28" s="315" t="s">
        <v>1958</v>
      </c>
      <c r="D28" s="35" t="s">
        <v>1637</v>
      </c>
      <c r="E28" s="333" t="s">
        <v>316</v>
      </c>
      <c r="F28" s="163">
        <v>38</v>
      </c>
      <c r="G28" s="164"/>
      <c r="H28" s="87">
        <v>38</v>
      </c>
      <c r="I28" s="87"/>
      <c r="J28" s="87"/>
      <c r="K28" s="36" t="s">
        <v>1649</v>
      </c>
      <c r="L28" s="287"/>
      <c r="M28" s="30"/>
      <c r="N28" s="30"/>
      <c r="O28" s="30"/>
      <c r="P28" s="30"/>
      <c r="Q28" s="35" t="s">
        <v>1637</v>
      </c>
      <c r="R28" s="147"/>
      <c r="S28" s="147"/>
      <c r="T28" s="30"/>
      <c r="U28" s="326"/>
      <c r="V28" s="327"/>
      <c r="W28" s="30"/>
      <c r="X28" s="30"/>
      <c r="Y28" s="30"/>
    </row>
    <row r="29" spans="1:25" ht="49.5" customHeight="1">
      <c r="A29" s="30" t="s">
        <v>1640</v>
      </c>
      <c r="B29" s="35" t="s">
        <v>1632</v>
      </c>
      <c r="C29" s="315" t="s">
        <v>1958</v>
      </c>
      <c r="D29" s="35" t="s">
        <v>1637</v>
      </c>
      <c r="E29" s="333" t="s">
        <v>316</v>
      </c>
      <c r="F29" s="163">
        <v>63</v>
      </c>
      <c r="G29" s="164"/>
      <c r="H29" s="87">
        <v>63</v>
      </c>
      <c r="I29" s="87"/>
      <c r="J29" s="87"/>
      <c r="K29" s="36" t="s">
        <v>528</v>
      </c>
      <c r="L29" s="287"/>
      <c r="M29" s="30"/>
      <c r="N29" s="30"/>
      <c r="O29" s="30"/>
      <c r="P29" s="30"/>
      <c r="Q29" s="35" t="s">
        <v>1637</v>
      </c>
      <c r="R29" s="147"/>
      <c r="S29" s="147"/>
      <c r="T29" s="30"/>
      <c r="U29" s="326"/>
      <c r="V29" s="327">
        <v>0.75</v>
      </c>
      <c r="W29" s="30"/>
      <c r="X29" s="30"/>
      <c r="Y29" s="30"/>
    </row>
    <row r="30" spans="1:25" ht="49.5" customHeight="1">
      <c r="A30" s="30" t="s">
        <v>1644</v>
      </c>
      <c r="B30" s="35" t="s">
        <v>1635</v>
      </c>
      <c r="C30" s="315" t="s">
        <v>1958</v>
      </c>
      <c r="D30" s="35" t="s">
        <v>1637</v>
      </c>
      <c r="E30" s="333" t="s">
        <v>316</v>
      </c>
      <c r="F30" s="163">
        <v>63</v>
      </c>
      <c r="G30" s="164"/>
      <c r="H30" s="87">
        <v>63</v>
      </c>
      <c r="I30" s="87"/>
      <c r="J30" s="87"/>
      <c r="K30" s="36" t="s">
        <v>1650</v>
      </c>
      <c r="L30" s="287"/>
      <c r="M30" s="30"/>
      <c r="N30" s="30"/>
      <c r="O30" s="30"/>
      <c r="P30" s="30"/>
      <c r="Q30" s="35" t="s">
        <v>1637</v>
      </c>
      <c r="R30" s="147"/>
      <c r="S30" s="147"/>
      <c r="T30" s="30"/>
      <c r="U30" s="326"/>
      <c r="V30" s="327"/>
      <c r="W30" s="30"/>
      <c r="X30" s="30"/>
      <c r="Y30" s="30"/>
    </row>
    <row r="31" spans="1:25" ht="49.5" customHeight="1">
      <c r="A31" s="30" t="s">
        <v>1645</v>
      </c>
      <c r="B31" s="35" t="s">
        <v>1636</v>
      </c>
      <c r="C31" s="315" t="s">
        <v>1957</v>
      </c>
      <c r="D31" s="35" t="s">
        <v>1637</v>
      </c>
      <c r="E31" s="333" t="s">
        <v>316</v>
      </c>
      <c r="F31" s="163">
        <v>37</v>
      </c>
      <c r="G31" s="164"/>
      <c r="H31" s="87">
        <v>37</v>
      </c>
      <c r="I31" s="87"/>
      <c r="J31" s="87"/>
      <c r="K31" s="36" t="s">
        <v>1649</v>
      </c>
      <c r="L31" s="287"/>
      <c r="M31" s="30"/>
      <c r="N31" s="30"/>
      <c r="O31" s="30"/>
      <c r="P31" s="30"/>
      <c r="Q31" s="35" t="s">
        <v>1637</v>
      </c>
      <c r="R31" s="147"/>
      <c r="S31" s="147"/>
      <c r="T31" s="30"/>
      <c r="U31" s="326"/>
      <c r="V31" s="327"/>
      <c r="W31" s="30"/>
      <c r="X31" s="30"/>
      <c r="Y31" s="30"/>
    </row>
    <row r="32" spans="1:25">
      <c r="B32" s="42" t="s">
        <v>1953</v>
      </c>
      <c r="C32" s="315" t="s">
        <v>1957</v>
      </c>
      <c r="F32" s="382">
        <v>90</v>
      </c>
      <c r="H32" s="382">
        <v>90</v>
      </c>
    </row>
    <row r="33" spans="1:26">
      <c r="A33" s="30" t="s">
        <v>1615</v>
      </c>
      <c r="B33" s="35" t="s">
        <v>1619</v>
      </c>
      <c r="C33" s="315" t="s">
        <v>1600</v>
      </c>
      <c r="D33" s="316" t="s">
        <v>1624</v>
      </c>
      <c r="E33" s="335" t="s">
        <v>548</v>
      </c>
      <c r="F33" s="60">
        <v>80</v>
      </c>
      <c r="G33" s="60"/>
      <c r="H33" s="60">
        <v>80</v>
      </c>
      <c r="I33" s="206">
        <v>3.3</v>
      </c>
      <c r="J33" s="60"/>
      <c r="K33" s="36" t="s">
        <v>1623</v>
      </c>
      <c r="L33" s="30"/>
      <c r="M33" s="30"/>
      <c r="N33" s="30"/>
      <c r="O33" s="30"/>
      <c r="P33" s="30"/>
      <c r="Q33" s="32" t="s">
        <v>1624</v>
      </c>
      <c r="R33" s="30"/>
      <c r="S33" s="30"/>
      <c r="T33" s="30"/>
      <c r="U33" s="30"/>
      <c r="V33" s="328">
        <v>0.25</v>
      </c>
      <c r="W33" s="30"/>
      <c r="X33" s="30"/>
      <c r="Y33" s="30"/>
    </row>
    <row r="34" spans="1:26">
      <c r="A34" s="30" t="s">
        <v>1616</v>
      </c>
      <c r="B34" s="35" t="s">
        <v>1620</v>
      </c>
      <c r="C34" s="315" t="s">
        <v>1960</v>
      </c>
      <c r="D34" s="316" t="s">
        <v>1624</v>
      </c>
      <c r="E34" s="335" t="s">
        <v>548</v>
      </c>
      <c r="F34" s="60">
        <v>120</v>
      </c>
      <c r="G34" s="60"/>
      <c r="H34" s="60">
        <v>120</v>
      </c>
      <c r="I34" s="206">
        <v>3.3</v>
      </c>
      <c r="J34" s="36"/>
      <c r="K34" s="36" t="s">
        <v>1625</v>
      </c>
      <c r="L34" s="30"/>
      <c r="M34" s="30"/>
      <c r="N34" s="30"/>
      <c r="O34" s="30"/>
      <c r="P34" s="30"/>
      <c r="Q34" s="32" t="s">
        <v>1624</v>
      </c>
      <c r="R34" s="30"/>
      <c r="S34" s="30"/>
      <c r="T34" s="30"/>
      <c r="U34" s="30"/>
      <c r="V34" s="328">
        <v>0.75</v>
      </c>
      <c r="W34" s="30"/>
      <c r="X34" s="30"/>
      <c r="Y34" s="30"/>
    </row>
    <row r="35" spans="1:26">
      <c r="A35" s="30" t="s">
        <v>1617</v>
      </c>
      <c r="B35" s="35" t="s">
        <v>1621</v>
      </c>
      <c r="C35" s="315" t="s">
        <v>1600</v>
      </c>
      <c r="D35" s="316" t="s">
        <v>1624</v>
      </c>
      <c r="E35" s="335" t="s">
        <v>548</v>
      </c>
      <c r="F35" s="60">
        <v>90</v>
      </c>
      <c r="G35" s="60"/>
      <c r="H35" s="60">
        <v>90</v>
      </c>
      <c r="I35" s="206">
        <v>3.3</v>
      </c>
      <c r="K35" s="36" t="s">
        <v>1626</v>
      </c>
      <c r="L35" s="30"/>
      <c r="M35" s="30"/>
      <c r="N35" s="30"/>
      <c r="O35" s="30"/>
      <c r="P35" s="30"/>
      <c r="Q35" s="32" t="s">
        <v>1624</v>
      </c>
      <c r="R35" s="30"/>
      <c r="S35" s="30"/>
      <c r="T35" s="30"/>
      <c r="U35" s="30"/>
      <c r="V35" s="328">
        <v>0.33333333333333331</v>
      </c>
      <c r="W35" s="30"/>
      <c r="X35" s="30"/>
      <c r="Y35" s="30"/>
    </row>
    <row r="36" spans="1:26">
      <c r="A36" s="30" t="s">
        <v>1618</v>
      </c>
      <c r="B36" s="35" t="s">
        <v>1622</v>
      </c>
      <c r="C36" s="315" t="s">
        <v>1960</v>
      </c>
      <c r="D36" s="316" t="s">
        <v>1624</v>
      </c>
      <c r="E36" s="335" t="s">
        <v>548</v>
      </c>
      <c r="F36" s="60">
        <v>140</v>
      </c>
      <c r="G36" s="60"/>
      <c r="H36" s="60">
        <v>140</v>
      </c>
      <c r="I36" s="206">
        <v>3.3</v>
      </c>
      <c r="J36" s="36"/>
      <c r="K36" s="36" t="s">
        <v>1627</v>
      </c>
      <c r="L36" s="30"/>
      <c r="M36" s="30"/>
      <c r="N36" s="30"/>
      <c r="O36" s="30"/>
      <c r="P36" s="30"/>
      <c r="Q36" s="32" t="s">
        <v>1624</v>
      </c>
      <c r="R36" s="30"/>
      <c r="S36" s="30"/>
      <c r="T36" s="30"/>
      <c r="U36" s="30"/>
      <c r="V36" s="328">
        <v>1</v>
      </c>
      <c r="W36" s="30"/>
      <c r="X36" s="30"/>
      <c r="Y36" s="30"/>
    </row>
    <row r="37" spans="1:26">
      <c r="B37" s="42" t="s">
        <v>1954</v>
      </c>
      <c r="C37" s="318" t="s">
        <v>1959</v>
      </c>
    </row>
    <row r="38" spans="1:26" ht="47.25">
      <c r="A38" s="30" t="s">
        <v>191</v>
      </c>
      <c r="B38" s="173" t="s">
        <v>131</v>
      </c>
      <c r="C38" s="315" t="s">
        <v>1959</v>
      </c>
      <c r="D38" s="29" t="s">
        <v>227</v>
      </c>
      <c r="E38" s="319" t="s">
        <v>576</v>
      </c>
      <c r="F38" s="206">
        <v>110</v>
      </c>
      <c r="G38" s="60"/>
      <c r="H38" s="206">
        <f t="shared" ref="H38:H40" si="1">F38</f>
        <v>110</v>
      </c>
      <c r="I38" s="206">
        <v>3.3</v>
      </c>
      <c r="J38" s="206">
        <v>3</v>
      </c>
      <c r="K38" s="282"/>
      <c r="L38" s="289" t="s">
        <v>1917</v>
      </c>
      <c r="M38" s="30"/>
      <c r="N38" s="30"/>
      <c r="O38" s="30"/>
      <c r="P38" s="207" t="s">
        <v>1765</v>
      </c>
      <c r="Q38" s="32" t="s">
        <v>51</v>
      </c>
      <c r="R38" s="30">
        <v>230</v>
      </c>
      <c r="S38" s="30">
        <v>4.7</v>
      </c>
      <c r="T38" s="30"/>
      <c r="U38" s="321">
        <v>50</v>
      </c>
      <c r="V38" s="322" t="s">
        <v>495</v>
      </c>
      <c r="W38" s="30"/>
      <c r="X38" s="30"/>
      <c r="Y38" s="30"/>
    </row>
    <row r="39" spans="1:26" ht="20.100000000000001" customHeight="1">
      <c r="A39" s="30" t="s">
        <v>463</v>
      </c>
      <c r="B39" s="173" t="s">
        <v>464</v>
      </c>
      <c r="C39" s="315" t="s">
        <v>1959</v>
      </c>
      <c r="D39" s="29"/>
      <c r="E39" s="319" t="s">
        <v>576</v>
      </c>
      <c r="F39" s="206">
        <v>150</v>
      </c>
      <c r="G39" s="60"/>
      <c r="H39" s="206">
        <f t="shared" si="1"/>
        <v>150</v>
      </c>
      <c r="I39" s="206">
        <v>3.3</v>
      </c>
      <c r="J39" s="206"/>
      <c r="K39" s="282"/>
      <c r="L39" s="36" t="s">
        <v>1889</v>
      </c>
      <c r="M39" s="30"/>
      <c r="N39" s="30"/>
      <c r="O39" s="30"/>
      <c r="P39" s="207" t="s">
        <v>1769</v>
      </c>
      <c r="Q39" s="32"/>
      <c r="R39" s="30"/>
      <c r="S39" s="30"/>
      <c r="T39" s="30"/>
      <c r="U39" s="321"/>
      <c r="V39" s="325"/>
      <c r="W39" s="30"/>
      <c r="X39" s="30"/>
      <c r="Y39" s="30"/>
    </row>
    <row r="40" spans="1:26">
      <c r="A40" s="30" t="s">
        <v>195</v>
      </c>
      <c r="B40" s="173" t="s">
        <v>135</v>
      </c>
      <c r="C40" s="315" t="s">
        <v>1959</v>
      </c>
      <c r="D40" s="29" t="s">
        <v>231</v>
      </c>
      <c r="E40" s="319" t="s">
        <v>576</v>
      </c>
      <c r="F40" s="206">
        <v>160</v>
      </c>
      <c r="G40" s="60"/>
      <c r="H40" s="206">
        <f t="shared" si="1"/>
        <v>160</v>
      </c>
      <c r="I40" s="206">
        <v>3.3</v>
      </c>
      <c r="J40" s="206">
        <v>3</v>
      </c>
      <c r="K40" s="282"/>
      <c r="L40" s="36" t="s">
        <v>1889</v>
      </c>
      <c r="M40" s="30"/>
      <c r="N40" s="30"/>
      <c r="O40" s="30"/>
      <c r="P40" s="207" t="s">
        <v>1768</v>
      </c>
      <c r="Q40" s="32" t="s">
        <v>51</v>
      </c>
      <c r="R40" s="30"/>
      <c r="S40" s="30"/>
      <c r="T40" s="30"/>
      <c r="U40" s="321"/>
      <c r="V40" s="322" t="s">
        <v>497</v>
      </c>
      <c r="W40" s="30"/>
      <c r="X40" s="30"/>
      <c r="Y40" s="30"/>
    </row>
    <row r="41" spans="1:26" customFormat="1" ht="31.5">
      <c r="A41" s="4" t="s">
        <v>503</v>
      </c>
      <c r="B41" s="173" t="s">
        <v>504</v>
      </c>
      <c r="C41" s="315" t="s">
        <v>1959</v>
      </c>
      <c r="D41" s="29" t="s">
        <v>505</v>
      </c>
      <c r="E41" s="319" t="s">
        <v>576</v>
      </c>
      <c r="F41" s="206">
        <v>70</v>
      </c>
      <c r="G41" s="60"/>
      <c r="H41" s="206">
        <v>70</v>
      </c>
      <c r="I41" s="206">
        <v>3.3</v>
      </c>
      <c r="J41" s="206"/>
      <c r="K41" s="282"/>
      <c r="L41" s="290" t="s">
        <v>1914</v>
      </c>
      <c r="M41" s="30"/>
      <c r="N41" s="30"/>
      <c r="O41" s="30"/>
      <c r="P41" s="207" t="s">
        <v>1766</v>
      </c>
      <c r="Q41" s="32" t="s">
        <v>51</v>
      </c>
      <c r="R41" s="30">
        <v>-20</v>
      </c>
      <c r="S41" s="4">
        <v>230</v>
      </c>
      <c r="T41" s="4">
        <v>3.9</v>
      </c>
      <c r="U41" s="4"/>
      <c r="V41" s="73" t="s">
        <v>506</v>
      </c>
      <c r="W41" s="77" t="s">
        <v>487</v>
      </c>
      <c r="X41" s="4"/>
      <c r="Y41" s="4"/>
      <c r="Z41" s="4"/>
    </row>
    <row r="42" spans="1:26" customFormat="1" ht="47.25">
      <c r="A42" s="4" t="s">
        <v>186</v>
      </c>
      <c r="B42" s="173" t="s">
        <v>126</v>
      </c>
      <c r="C42" s="315" t="s">
        <v>1959</v>
      </c>
      <c r="D42" s="29" t="s">
        <v>222</v>
      </c>
      <c r="E42" s="319" t="s">
        <v>576</v>
      </c>
      <c r="F42" s="206">
        <v>100</v>
      </c>
      <c r="G42" s="60"/>
      <c r="H42" s="206">
        <v>100</v>
      </c>
      <c r="I42" s="206">
        <v>3.3</v>
      </c>
      <c r="J42" s="206">
        <v>3</v>
      </c>
      <c r="K42" s="286"/>
      <c r="L42" s="289" t="s">
        <v>1915</v>
      </c>
      <c r="M42" s="30"/>
      <c r="N42" s="30"/>
      <c r="O42" s="30"/>
      <c r="P42" s="207" t="s">
        <v>1767</v>
      </c>
      <c r="Q42" s="32" t="s">
        <v>51</v>
      </c>
      <c r="R42" s="30"/>
      <c r="S42" s="4"/>
      <c r="T42" s="4"/>
      <c r="U42" s="4">
        <v>380</v>
      </c>
      <c r="V42" s="73"/>
      <c r="W42" s="77" t="s">
        <v>488</v>
      </c>
      <c r="X42" s="4"/>
      <c r="Y42" s="4"/>
      <c r="Z42" s="4"/>
    </row>
    <row r="43" spans="1:26" customFormat="1" ht="47.25">
      <c r="A43" s="4" t="s">
        <v>189</v>
      </c>
      <c r="B43" s="173" t="s">
        <v>129</v>
      </c>
      <c r="C43" s="315" t="s">
        <v>1959</v>
      </c>
      <c r="D43" s="29" t="s">
        <v>225</v>
      </c>
      <c r="E43" s="319" t="s">
        <v>576</v>
      </c>
      <c r="F43" s="206">
        <v>110</v>
      </c>
      <c r="G43" s="60"/>
      <c r="H43" s="206">
        <v>110</v>
      </c>
      <c r="I43" s="206">
        <v>3.3</v>
      </c>
      <c r="J43" s="206">
        <v>3</v>
      </c>
      <c r="K43" s="282"/>
      <c r="L43" s="289" t="s">
        <v>1916</v>
      </c>
      <c r="M43" s="30"/>
      <c r="N43" s="30"/>
      <c r="O43" s="30"/>
      <c r="P43" s="207" t="s">
        <v>1765</v>
      </c>
      <c r="Q43" s="32" t="s">
        <v>51</v>
      </c>
      <c r="R43" s="30"/>
      <c r="S43" s="4"/>
      <c r="T43" s="4"/>
      <c r="U43" s="4">
        <v>580</v>
      </c>
      <c r="V43" s="73"/>
      <c r="W43" s="77" t="s">
        <v>458</v>
      </c>
      <c r="X43" s="4"/>
      <c r="Y43" s="4"/>
      <c r="Z43" s="4"/>
    </row>
    <row r="44" spans="1:26" s="312" customFormat="1" ht="20.100000000000001" customHeight="1">
      <c r="A44" s="309"/>
      <c r="B44" s="305" t="s">
        <v>233</v>
      </c>
      <c r="C44" s="330" t="s">
        <v>1966</v>
      </c>
      <c r="D44" s="306" t="s">
        <v>66</v>
      </c>
      <c r="E44" s="336" t="s">
        <v>548</v>
      </c>
      <c r="F44" s="307">
        <v>50</v>
      </c>
      <c r="G44" s="307"/>
      <c r="H44" s="307">
        <v>50</v>
      </c>
      <c r="I44" s="206">
        <v>3.3</v>
      </c>
      <c r="J44" s="307"/>
      <c r="K44" s="308"/>
      <c r="L44" s="283" t="s">
        <v>500</v>
      </c>
      <c r="M44" s="310"/>
      <c r="N44" s="310"/>
      <c r="O44" s="310"/>
      <c r="P44" s="310"/>
      <c r="Q44" s="311" t="s">
        <v>52</v>
      </c>
      <c r="R44" s="30">
        <v>-45</v>
      </c>
      <c r="S44" s="4"/>
      <c r="T44" s="4"/>
      <c r="U44" s="4"/>
      <c r="V44" s="73"/>
      <c r="W44" s="77" t="s">
        <v>487</v>
      </c>
      <c r="X44" s="309"/>
      <c r="Y44" s="309"/>
      <c r="Z44" s="309"/>
    </row>
    <row r="45" spans="1:26" customFormat="1" ht="20.100000000000001" customHeight="1">
      <c r="A45" s="4"/>
      <c r="B45" s="173" t="s">
        <v>234</v>
      </c>
      <c r="C45" s="315" t="s">
        <v>1966</v>
      </c>
      <c r="D45" s="175" t="s">
        <v>68</v>
      </c>
      <c r="E45" s="337" t="s">
        <v>548</v>
      </c>
      <c r="F45" s="172">
        <v>65</v>
      </c>
      <c r="G45" s="172"/>
      <c r="H45" s="172">
        <v>65</v>
      </c>
      <c r="I45" s="206">
        <v>3.3</v>
      </c>
      <c r="J45" s="172"/>
      <c r="K45" s="291"/>
      <c r="L45" s="283" t="s">
        <v>547</v>
      </c>
      <c r="M45" s="176"/>
      <c r="N45" s="176"/>
      <c r="O45" s="176"/>
      <c r="P45" s="176"/>
      <c r="Q45" s="32" t="s">
        <v>52</v>
      </c>
      <c r="R45" s="30">
        <v>-45</v>
      </c>
      <c r="S45" s="4"/>
      <c r="T45" s="4"/>
      <c r="U45" s="4"/>
      <c r="V45" s="73"/>
      <c r="W45" s="77" t="s">
        <v>488</v>
      </c>
      <c r="X45" s="4"/>
      <c r="Y45" s="4"/>
      <c r="Z45" s="4"/>
    </row>
    <row r="46" spans="1:26" customFormat="1" ht="20.100000000000001" customHeight="1">
      <c r="A46" s="4"/>
      <c r="B46" s="173" t="s">
        <v>235</v>
      </c>
      <c r="C46" s="330" t="s">
        <v>1966</v>
      </c>
      <c r="D46" s="175" t="s">
        <v>1653</v>
      </c>
      <c r="E46" s="337" t="s">
        <v>548</v>
      </c>
      <c r="F46" s="172">
        <v>70</v>
      </c>
      <c r="G46" s="172"/>
      <c r="H46" s="172">
        <v>70</v>
      </c>
      <c r="I46" s="206">
        <v>3.3</v>
      </c>
      <c r="J46" s="172"/>
      <c r="K46" s="291"/>
      <c r="L46" s="283" t="s">
        <v>547</v>
      </c>
      <c r="M46" s="176"/>
      <c r="N46" s="176"/>
      <c r="O46" s="176"/>
      <c r="P46" s="176"/>
      <c r="Q46" s="32" t="s">
        <v>52</v>
      </c>
      <c r="R46" s="30">
        <v>-45</v>
      </c>
      <c r="S46" s="4"/>
      <c r="T46" s="4"/>
      <c r="U46" s="4"/>
      <c r="V46" s="73"/>
      <c r="W46" s="77" t="s">
        <v>488</v>
      </c>
      <c r="X46" s="4"/>
      <c r="Y46" s="4"/>
      <c r="Z46" s="4"/>
    </row>
    <row r="47" spans="1:26" customFormat="1" ht="20.100000000000001" customHeight="1">
      <c r="A47" s="4"/>
      <c r="B47" s="173" t="s">
        <v>380</v>
      </c>
      <c r="C47" s="315" t="s">
        <v>1966</v>
      </c>
      <c r="D47" s="175" t="s">
        <v>69</v>
      </c>
      <c r="E47" s="337" t="s">
        <v>548</v>
      </c>
      <c r="F47" s="172">
        <v>120</v>
      </c>
      <c r="G47" s="172"/>
      <c r="H47" s="172">
        <v>120</v>
      </c>
      <c r="I47" s="206">
        <v>3.3</v>
      </c>
      <c r="J47" s="172"/>
      <c r="K47" s="291"/>
      <c r="L47" s="283" t="s">
        <v>547</v>
      </c>
      <c r="M47" s="176"/>
      <c r="N47" s="176"/>
      <c r="O47" s="176"/>
      <c r="P47" s="176"/>
      <c r="Q47" s="32" t="s">
        <v>52</v>
      </c>
      <c r="R47" s="30"/>
      <c r="S47" s="4"/>
      <c r="T47" s="4"/>
      <c r="U47" s="4"/>
      <c r="V47" s="73"/>
      <c r="W47" s="77" t="s">
        <v>488</v>
      </c>
      <c r="X47" s="4"/>
      <c r="Y47" s="4"/>
      <c r="Z47" s="4"/>
    </row>
    <row r="48" spans="1:26" customFormat="1" ht="20.100000000000001" customHeight="1">
      <c r="A48" s="4" t="s">
        <v>56</v>
      </c>
      <c r="B48" s="173" t="s">
        <v>60</v>
      </c>
      <c r="C48" s="315" t="s">
        <v>1967</v>
      </c>
      <c r="D48" s="29" t="s">
        <v>67</v>
      </c>
      <c r="E48" s="337" t="s">
        <v>1704</v>
      </c>
      <c r="F48" s="339" t="s">
        <v>1707</v>
      </c>
      <c r="G48" s="172"/>
      <c r="H48" s="172" t="s">
        <v>1707</v>
      </c>
      <c r="I48" s="172"/>
      <c r="J48" s="172"/>
      <c r="K48" s="282"/>
      <c r="L48" s="283" t="s">
        <v>500</v>
      </c>
      <c r="M48" s="30"/>
      <c r="N48" s="30"/>
      <c r="O48" s="30"/>
      <c r="P48" s="30"/>
      <c r="Q48" s="32" t="s">
        <v>52</v>
      </c>
      <c r="R48" s="30">
        <v>-60</v>
      </c>
      <c r="S48" s="4"/>
      <c r="T48" s="4"/>
      <c r="U48" s="4"/>
      <c r="V48" s="73"/>
      <c r="W48" s="77" t="s">
        <v>441</v>
      </c>
      <c r="X48" s="4"/>
      <c r="Y48" s="4"/>
      <c r="Z48" s="4"/>
    </row>
    <row r="49" spans="1:26" customFormat="1" ht="20.100000000000001" customHeight="1">
      <c r="A49" s="4"/>
      <c r="B49" s="173" t="s">
        <v>1947</v>
      </c>
      <c r="C49" s="315" t="s">
        <v>1967</v>
      </c>
      <c r="D49" s="29" t="s">
        <v>1948</v>
      </c>
      <c r="E49" s="337" t="s">
        <v>1704</v>
      </c>
      <c r="F49" s="339" t="s">
        <v>1949</v>
      </c>
      <c r="G49" s="172"/>
      <c r="H49" s="172" t="s">
        <v>1950</v>
      </c>
      <c r="I49" s="172"/>
      <c r="J49" s="172"/>
      <c r="K49" s="282"/>
      <c r="L49" s="283" t="s">
        <v>500</v>
      </c>
      <c r="M49" s="30"/>
      <c r="N49" s="30"/>
      <c r="O49" s="30"/>
      <c r="P49" s="30"/>
      <c r="Q49" s="32"/>
      <c r="R49" s="30"/>
      <c r="S49" s="4"/>
      <c r="T49" s="4"/>
      <c r="U49" s="4"/>
      <c r="V49" s="73"/>
      <c r="W49" s="77"/>
      <c r="X49" s="4"/>
      <c r="Y49" s="4"/>
      <c r="Z49" s="4"/>
    </row>
    <row r="50" spans="1:26" customFormat="1" ht="20.100000000000001" customHeight="1">
      <c r="A50" s="4" t="s">
        <v>58</v>
      </c>
      <c r="B50" s="173" t="s">
        <v>61</v>
      </c>
      <c r="C50" s="315" t="s">
        <v>1967</v>
      </c>
      <c r="D50" s="29" t="s">
        <v>68</v>
      </c>
      <c r="E50" s="337" t="s">
        <v>1704</v>
      </c>
      <c r="F50" s="339" t="s">
        <v>1708</v>
      </c>
      <c r="G50" s="172"/>
      <c r="H50" s="172" t="s">
        <v>1708</v>
      </c>
      <c r="I50" s="172"/>
      <c r="J50" s="172"/>
      <c r="K50" s="282"/>
      <c r="L50" s="283" t="s">
        <v>547</v>
      </c>
      <c r="M50" s="30"/>
      <c r="N50" s="30"/>
      <c r="O50" s="30"/>
      <c r="P50" s="30"/>
      <c r="Q50" s="32" t="s">
        <v>52</v>
      </c>
      <c r="R50" s="30">
        <v>-60</v>
      </c>
      <c r="S50" s="4"/>
      <c r="T50" s="4"/>
      <c r="U50" s="4"/>
      <c r="V50" s="73"/>
      <c r="W50" s="77" t="s">
        <v>487</v>
      </c>
      <c r="X50" s="4"/>
      <c r="Y50" s="4"/>
      <c r="Z50" s="4"/>
    </row>
    <row r="51" spans="1:26" customFormat="1" ht="20.100000000000001" customHeight="1">
      <c r="A51" s="4" t="s">
        <v>57</v>
      </c>
      <c r="B51" s="173" t="s">
        <v>62</v>
      </c>
      <c r="C51" s="315" t="s">
        <v>1967</v>
      </c>
      <c r="D51" s="29" t="s">
        <v>156</v>
      </c>
      <c r="E51" s="337" t="s">
        <v>1704</v>
      </c>
      <c r="F51" s="339" t="s">
        <v>1709</v>
      </c>
      <c r="G51" s="172"/>
      <c r="H51" s="172" t="s">
        <v>1709</v>
      </c>
      <c r="I51" s="172"/>
      <c r="J51" s="172"/>
      <c r="K51" s="282"/>
      <c r="L51" s="283" t="s">
        <v>547</v>
      </c>
      <c r="M51" s="30"/>
      <c r="N51" s="30"/>
      <c r="O51" s="30"/>
      <c r="P51" s="30"/>
      <c r="Q51" s="32" t="s">
        <v>52</v>
      </c>
      <c r="R51" s="30">
        <v>-60</v>
      </c>
      <c r="S51" s="4"/>
      <c r="T51" s="4"/>
      <c r="U51" s="4"/>
      <c r="V51" s="73"/>
      <c r="W51" s="77" t="s">
        <v>488</v>
      </c>
      <c r="X51" s="4"/>
      <c r="Y51" s="4"/>
      <c r="Z51" s="4"/>
    </row>
    <row r="52" spans="1:26" customFormat="1" ht="20.100000000000001" customHeight="1">
      <c r="A52" s="4" t="s">
        <v>59</v>
      </c>
      <c r="B52" s="173" t="s">
        <v>63</v>
      </c>
      <c r="C52" s="315" t="s">
        <v>1967</v>
      </c>
      <c r="D52" s="29" t="s">
        <v>386</v>
      </c>
      <c r="E52" s="337" t="s">
        <v>1704</v>
      </c>
      <c r="F52" s="339" t="s">
        <v>1710</v>
      </c>
      <c r="G52" s="172"/>
      <c r="H52" s="172" t="s">
        <v>1710</v>
      </c>
      <c r="I52" s="172"/>
      <c r="J52" s="172"/>
      <c r="K52" s="282"/>
      <c r="L52" s="283" t="s">
        <v>71</v>
      </c>
      <c r="M52" s="30"/>
      <c r="N52" s="30"/>
      <c r="O52" s="30"/>
      <c r="P52" s="30"/>
      <c r="Q52" s="32" t="s">
        <v>52</v>
      </c>
      <c r="R52" s="30">
        <v>-60</v>
      </c>
      <c r="S52" s="4"/>
      <c r="T52" s="4"/>
      <c r="U52" s="4"/>
      <c r="V52" s="73"/>
      <c r="W52" s="78" t="s">
        <v>486</v>
      </c>
      <c r="X52" s="4"/>
      <c r="Y52" s="4"/>
      <c r="Z52" s="4"/>
    </row>
    <row r="53" spans="1:26" customFormat="1" ht="20.100000000000001" customHeight="1">
      <c r="A53" s="4" t="s">
        <v>524</v>
      </c>
      <c r="B53" s="173" t="s">
        <v>19</v>
      </c>
      <c r="C53" s="315" t="s">
        <v>1968</v>
      </c>
      <c r="D53" s="29" t="s">
        <v>166</v>
      </c>
      <c r="E53" s="337" t="s">
        <v>1704</v>
      </c>
      <c r="F53" s="340" t="s">
        <v>1945</v>
      </c>
      <c r="G53" s="172"/>
      <c r="H53" s="172" t="s">
        <v>1945</v>
      </c>
      <c r="J53" s="172"/>
      <c r="K53" s="282"/>
      <c r="L53" s="283" t="s">
        <v>64</v>
      </c>
      <c r="M53" s="41"/>
      <c r="N53" s="41"/>
      <c r="O53" s="41"/>
      <c r="P53" s="41"/>
      <c r="Q53" s="32" t="s">
        <v>52</v>
      </c>
      <c r="R53" s="30">
        <v>-85</v>
      </c>
      <c r="S53" s="4"/>
      <c r="T53" s="4"/>
      <c r="U53" s="4"/>
      <c r="V53" s="73"/>
      <c r="W53" s="77"/>
      <c r="X53" s="4"/>
      <c r="Y53" s="4"/>
      <c r="Z53" s="4"/>
    </row>
    <row r="54" spans="1:26" customFormat="1" ht="20.100000000000001" customHeight="1">
      <c r="A54" s="4" t="s">
        <v>421</v>
      </c>
      <c r="B54" s="173" t="s">
        <v>420</v>
      </c>
      <c r="C54" s="315" t="s">
        <v>1968</v>
      </c>
      <c r="D54" s="29" t="s">
        <v>422</v>
      </c>
      <c r="E54" s="337" t="s">
        <v>1704</v>
      </c>
      <c r="F54" s="340" t="s">
        <v>1946</v>
      </c>
      <c r="G54" s="172"/>
      <c r="H54" s="172" t="s">
        <v>1946</v>
      </c>
      <c r="I54" s="172"/>
      <c r="J54" s="172"/>
      <c r="K54" s="282"/>
      <c r="L54" s="283" t="s">
        <v>70</v>
      </c>
      <c r="M54" s="41">
        <v>8</v>
      </c>
      <c r="N54" s="41"/>
      <c r="O54" s="41"/>
      <c r="P54" s="41"/>
      <c r="Q54" s="32" t="s">
        <v>52</v>
      </c>
      <c r="R54" s="30">
        <v>-85</v>
      </c>
      <c r="S54" s="4">
        <v>226</v>
      </c>
      <c r="T54" s="4">
        <v>2.76</v>
      </c>
      <c r="U54" s="4">
        <v>370</v>
      </c>
      <c r="V54" s="73">
        <v>50</v>
      </c>
      <c r="W54" s="77"/>
      <c r="X54" s="4">
        <v>6.76</v>
      </c>
      <c r="Y54" s="4">
        <v>7.4</v>
      </c>
      <c r="Z54" s="4"/>
    </row>
    <row r="55" spans="1:26" customFormat="1" ht="20.100000000000001" customHeight="1">
      <c r="A55" s="4" t="s">
        <v>25</v>
      </c>
      <c r="B55" s="173" t="s">
        <v>11</v>
      </c>
      <c r="C55" s="315" t="s">
        <v>1968</v>
      </c>
      <c r="D55" s="29" t="s">
        <v>167</v>
      </c>
      <c r="E55" s="337" t="s">
        <v>1704</v>
      </c>
      <c r="F55" s="340" t="s">
        <v>1705</v>
      </c>
      <c r="G55" s="172"/>
      <c r="H55" s="172" t="s">
        <v>1705</v>
      </c>
      <c r="I55" s="172"/>
      <c r="J55" s="172"/>
      <c r="K55" s="282"/>
      <c r="L55" s="283" t="s">
        <v>179</v>
      </c>
      <c r="M55" s="41">
        <v>9</v>
      </c>
      <c r="N55" s="41"/>
      <c r="O55" s="41"/>
      <c r="P55" s="41"/>
      <c r="Q55" s="32" t="s">
        <v>52</v>
      </c>
      <c r="R55" s="30">
        <v>-85</v>
      </c>
      <c r="S55" s="4">
        <v>226</v>
      </c>
      <c r="T55" s="4">
        <v>2.5</v>
      </c>
      <c r="U55" s="4">
        <v>490</v>
      </c>
      <c r="V55" s="73">
        <v>50</v>
      </c>
      <c r="W55" s="78"/>
      <c r="X55" s="4"/>
      <c r="Y55" s="4"/>
      <c r="Z55" s="4"/>
    </row>
    <row r="56" spans="1:26" customFormat="1" ht="31.5">
      <c r="A56" s="4" t="s">
        <v>26</v>
      </c>
      <c r="B56" s="173" t="s">
        <v>12</v>
      </c>
      <c r="C56" s="315" t="s">
        <v>1968</v>
      </c>
      <c r="D56" s="29" t="s">
        <v>168</v>
      </c>
      <c r="E56" s="337" t="s">
        <v>1704</v>
      </c>
      <c r="F56" s="340" t="s">
        <v>1706</v>
      </c>
      <c r="G56" s="383" t="s">
        <v>2122</v>
      </c>
      <c r="H56" s="172" t="s">
        <v>1706</v>
      </c>
      <c r="I56" s="172"/>
      <c r="J56" s="172"/>
      <c r="K56" s="282"/>
      <c r="L56" s="283" t="s">
        <v>179</v>
      </c>
      <c r="M56" s="41">
        <v>9</v>
      </c>
      <c r="N56" s="41"/>
      <c r="O56" s="41"/>
      <c r="P56" s="41"/>
      <c r="Q56" s="32" t="s">
        <v>52</v>
      </c>
      <c r="R56" s="30">
        <v>-85</v>
      </c>
      <c r="S56" s="4"/>
      <c r="T56" s="4"/>
      <c r="U56" s="4"/>
      <c r="V56" s="73"/>
      <c r="W56" s="78"/>
      <c r="X56" s="4"/>
      <c r="Y56" s="4"/>
      <c r="Z56" s="4"/>
    </row>
    <row r="57" spans="1:26" customFormat="1" ht="20.100000000000001" customHeight="1">
      <c r="A57" s="4" t="s">
        <v>163</v>
      </c>
      <c r="B57" s="35" t="s">
        <v>14</v>
      </c>
      <c r="C57" s="315" t="s">
        <v>1968</v>
      </c>
      <c r="D57" s="29" t="s">
        <v>165</v>
      </c>
      <c r="E57" s="337" t="s">
        <v>7</v>
      </c>
      <c r="F57" s="172">
        <v>139</v>
      </c>
      <c r="G57" s="172">
        <v>30</v>
      </c>
      <c r="H57" s="172">
        <v>169</v>
      </c>
      <c r="I57" s="172"/>
      <c r="J57" s="60"/>
      <c r="K57" s="282"/>
      <c r="L57" s="36" t="s">
        <v>164</v>
      </c>
      <c r="M57" s="30"/>
      <c r="N57" s="30"/>
      <c r="O57" s="30"/>
      <c r="P57" s="30"/>
      <c r="Q57" s="32" t="s">
        <v>55</v>
      </c>
      <c r="R57" s="30">
        <v>-80</v>
      </c>
      <c r="S57" s="4"/>
      <c r="T57" s="4"/>
      <c r="U57" s="4"/>
      <c r="V57" s="73"/>
      <c r="W57" s="77" t="s">
        <v>489</v>
      </c>
      <c r="X57" s="4"/>
      <c r="Y57" s="4"/>
      <c r="Z57" s="4"/>
    </row>
    <row r="58" spans="1:26" customFormat="1" ht="20.100000000000001" customHeight="1">
      <c r="A58" s="298" t="s">
        <v>1926</v>
      </c>
      <c r="B58" s="205" t="s">
        <v>5</v>
      </c>
      <c r="C58" s="315" t="s">
        <v>1968</v>
      </c>
      <c r="D58" s="299" t="s">
        <v>5</v>
      </c>
      <c r="E58" s="337" t="s">
        <v>7</v>
      </c>
      <c r="F58" s="206">
        <v>270</v>
      </c>
      <c r="G58" s="206">
        <v>45</v>
      </c>
      <c r="H58" s="206">
        <v>315</v>
      </c>
      <c r="I58" s="172">
        <v>5945</v>
      </c>
      <c r="J58" s="60"/>
      <c r="K58" s="282"/>
      <c r="L58" s="300" t="s">
        <v>179</v>
      </c>
      <c r="M58" s="30" t="s">
        <v>383</v>
      </c>
      <c r="N58" s="30">
        <v>10.9</v>
      </c>
      <c r="O58" s="30" t="s">
        <v>384</v>
      </c>
      <c r="P58" s="30" t="s">
        <v>385</v>
      </c>
      <c r="Q58" s="32" t="s">
        <v>51</v>
      </c>
      <c r="R58" s="30">
        <v>-85</v>
      </c>
      <c r="S58" s="4">
        <v>224</v>
      </c>
      <c r="T58" s="4">
        <v>4.5999999999999996</v>
      </c>
      <c r="U58" s="4">
        <v>720</v>
      </c>
      <c r="V58" s="73">
        <v>50</v>
      </c>
      <c r="W58" s="79" t="s">
        <v>458</v>
      </c>
      <c r="X58" s="4"/>
      <c r="Y58" s="4"/>
      <c r="Z58" s="4"/>
    </row>
    <row r="59" spans="1:26" customFormat="1" ht="20.100000000000001" customHeight="1">
      <c r="A59" s="298" t="s">
        <v>1925</v>
      </c>
      <c r="B59" s="205" t="s">
        <v>5</v>
      </c>
      <c r="C59" s="315" t="s">
        <v>1968</v>
      </c>
      <c r="D59" s="299" t="s">
        <v>5</v>
      </c>
      <c r="E59" s="337" t="s">
        <v>7</v>
      </c>
      <c r="F59" s="206">
        <v>270</v>
      </c>
      <c r="G59" s="206">
        <v>45</v>
      </c>
      <c r="H59" s="206">
        <v>315</v>
      </c>
      <c r="I59" s="172">
        <v>5945</v>
      </c>
      <c r="J59" s="60"/>
      <c r="K59" s="282"/>
      <c r="L59" s="300" t="s">
        <v>530</v>
      </c>
      <c r="M59" s="30"/>
      <c r="N59" s="30">
        <v>10.9</v>
      </c>
      <c r="O59" s="30"/>
      <c r="P59" s="30" t="s">
        <v>385</v>
      </c>
      <c r="Q59" s="32" t="s">
        <v>51</v>
      </c>
      <c r="R59" s="30">
        <v>-85</v>
      </c>
      <c r="S59" s="4">
        <v>224</v>
      </c>
      <c r="T59" s="4">
        <v>4.5999999999999996</v>
      </c>
      <c r="U59" s="4">
        <v>720</v>
      </c>
      <c r="V59" s="73">
        <v>50</v>
      </c>
      <c r="W59" s="79" t="s">
        <v>497</v>
      </c>
      <c r="X59" s="4"/>
      <c r="Y59" s="4"/>
      <c r="Z59" s="4"/>
    </row>
    <row r="60" spans="1:26" customFormat="1" ht="20.100000000000001" customHeight="1">
      <c r="A60" s="4" t="s">
        <v>460</v>
      </c>
      <c r="B60" s="35" t="s">
        <v>456</v>
      </c>
      <c r="C60" s="315" t="s">
        <v>1968</v>
      </c>
      <c r="D60" s="29" t="s">
        <v>456</v>
      </c>
      <c r="E60" s="337" t="s">
        <v>159</v>
      </c>
      <c r="F60" s="60">
        <v>290</v>
      </c>
      <c r="G60" s="60">
        <v>68</v>
      </c>
      <c r="H60" s="60">
        <v>358</v>
      </c>
      <c r="I60" s="172"/>
      <c r="J60" s="60"/>
      <c r="K60" s="282"/>
      <c r="L60" s="36" t="s">
        <v>179</v>
      </c>
      <c r="M60" s="30">
        <v>9.5</v>
      </c>
      <c r="N60" s="30">
        <v>10</v>
      </c>
      <c r="O60" s="30"/>
      <c r="P60" s="30" t="s">
        <v>1601</v>
      </c>
      <c r="Q60" s="32" t="s">
        <v>51</v>
      </c>
      <c r="R60" s="30"/>
      <c r="S60" s="4"/>
      <c r="T60" s="4"/>
      <c r="U60" s="4"/>
      <c r="V60" s="73"/>
      <c r="W60" s="79" t="s">
        <v>458</v>
      </c>
      <c r="X60" s="4"/>
      <c r="Y60" s="4"/>
      <c r="Z60" s="4"/>
    </row>
    <row r="61" spans="1:26" customFormat="1" ht="20.100000000000001" customHeight="1">
      <c r="A61" s="4" t="s">
        <v>405</v>
      </c>
      <c r="B61" s="35" t="s">
        <v>404</v>
      </c>
      <c r="C61" s="315" t="s">
        <v>1968</v>
      </c>
      <c r="D61" s="29" t="s">
        <v>404</v>
      </c>
      <c r="E61" s="337" t="s">
        <v>7</v>
      </c>
      <c r="F61" s="146" t="s">
        <v>1689</v>
      </c>
      <c r="G61" s="146" t="s">
        <v>1690</v>
      </c>
      <c r="H61" s="60">
        <v>630</v>
      </c>
      <c r="I61" s="172"/>
      <c r="J61" s="60"/>
      <c r="K61" s="282"/>
      <c r="L61" s="36" t="s">
        <v>179</v>
      </c>
      <c r="M61" s="30"/>
      <c r="N61" s="30">
        <v>10.9</v>
      </c>
      <c r="O61" s="30"/>
      <c r="P61" s="30" t="s">
        <v>385</v>
      </c>
      <c r="Q61" s="32" t="s">
        <v>51</v>
      </c>
      <c r="R61" s="30"/>
      <c r="S61" s="4"/>
      <c r="T61" s="4">
        <v>4.5999999999999996</v>
      </c>
      <c r="U61" s="4">
        <v>700</v>
      </c>
      <c r="V61" s="73">
        <v>50</v>
      </c>
      <c r="W61" s="79" t="s">
        <v>458</v>
      </c>
      <c r="X61" s="4"/>
      <c r="Y61" s="4"/>
      <c r="Z61" s="4"/>
    </row>
    <row r="62" spans="1:26" customFormat="1" ht="20.100000000000001" customHeight="1">
      <c r="A62" s="4" t="s">
        <v>435</v>
      </c>
      <c r="B62" s="35" t="s">
        <v>434</v>
      </c>
      <c r="C62" s="315" t="s">
        <v>1968</v>
      </c>
      <c r="D62" s="29" t="s">
        <v>434</v>
      </c>
      <c r="E62" s="337" t="s">
        <v>7</v>
      </c>
      <c r="F62" s="172">
        <v>150</v>
      </c>
      <c r="G62" s="172">
        <v>23</v>
      </c>
      <c r="H62" s="172">
        <v>173</v>
      </c>
      <c r="I62" s="172"/>
      <c r="J62" s="60"/>
      <c r="K62" s="282"/>
      <c r="L62" s="36" t="s">
        <v>64</v>
      </c>
      <c r="M62" s="30"/>
      <c r="N62" s="30">
        <v>10.9</v>
      </c>
      <c r="O62" s="30"/>
      <c r="P62" s="30" t="s">
        <v>385</v>
      </c>
      <c r="Q62" s="32" t="s">
        <v>51</v>
      </c>
      <c r="R62" s="30">
        <v>-85</v>
      </c>
      <c r="S62" s="4">
        <v>220</v>
      </c>
      <c r="T62" s="4">
        <v>3.7</v>
      </c>
      <c r="U62" s="4">
        <v>280</v>
      </c>
      <c r="V62" s="73">
        <v>50</v>
      </c>
      <c r="W62" s="77" t="s">
        <v>487</v>
      </c>
      <c r="X62" s="4"/>
      <c r="Y62" s="4"/>
      <c r="Z62" s="4"/>
    </row>
    <row r="63" spans="1:26" customFormat="1" ht="20.100000000000001" customHeight="1">
      <c r="A63" s="4" t="s">
        <v>401</v>
      </c>
      <c r="B63" s="35" t="s">
        <v>399</v>
      </c>
      <c r="C63" s="315" t="s">
        <v>1968</v>
      </c>
      <c r="D63" s="29" t="s">
        <v>399</v>
      </c>
      <c r="E63" s="337" t="s">
        <v>7</v>
      </c>
      <c r="F63" s="172">
        <v>171</v>
      </c>
      <c r="G63" s="172">
        <v>24</v>
      </c>
      <c r="H63" s="172">
        <v>195</v>
      </c>
      <c r="I63" s="172"/>
      <c r="J63" s="60"/>
      <c r="K63" s="282"/>
      <c r="L63" s="36" t="s">
        <v>71</v>
      </c>
      <c r="M63" s="30"/>
      <c r="N63" s="30">
        <v>10.9</v>
      </c>
      <c r="O63" s="30"/>
      <c r="P63" s="30" t="s">
        <v>385</v>
      </c>
      <c r="Q63" s="32" t="s">
        <v>51</v>
      </c>
      <c r="R63" s="30">
        <v>-85</v>
      </c>
      <c r="S63" s="4">
        <v>220</v>
      </c>
      <c r="T63" s="4">
        <v>2.2999999999999998</v>
      </c>
      <c r="U63" s="4">
        <v>496</v>
      </c>
      <c r="V63" s="73">
        <v>50</v>
      </c>
      <c r="W63" s="78" t="s">
        <v>486</v>
      </c>
      <c r="X63" s="4">
        <v>6.92</v>
      </c>
      <c r="Y63" s="4"/>
      <c r="Z63" s="4"/>
    </row>
    <row r="64" spans="1:26" customFormat="1" ht="20.100000000000001" customHeight="1">
      <c r="A64" s="4" t="s">
        <v>402</v>
      </c>
      <c r="B64" s="35" t="s">
        <v>400</v>
      </c>
      <c r="C64" s="315" t="s">
        <v>1968</v>
      </c>
      <c r="D64" s="29" t="s">
        <v>400</v>
      </c>
      <c r="E64" s="337" t="s">
        <v>7</v>
      </c>
      <c r="F64" s="172">
        <v>171</v>
      </c>
      <c r="G64" s="172">
        <v>24</v>
      </c>
      <c r="H64" s="172">
        <v>195</v>
      </c>
      <c r="I64" s="172"/>
      <c r="J64" s="60"/>
      <c r="K64" s="282"/>
      <c r="L64" s="36" t="s">
        <v>71</v>
      </c>
      <c r="M64" s="30"/>
      <c r="N64" s="30">
        <v>10.9</v>
      </c>
      <c r="O64" s="30"/>
      <c r="P64" s="30" t="s">
        <v>385</v>
      </c>
      <c r="Q64" s="32" t="s">
        <v>51</v>
      </c>
      <c r="R64" s="30">
        <v>-85</v>
      </c>
      <c r="S64" s="4">
        <v>220</v>
      </c>
      <c r="T64" s="4">
        <v>3.3</v>
      </c>
      <c r="U64" s="4">
        <v>420</v>
      </c>
      <c r="V64" s="73">
        <v>50</v>
      </c>
      <c r="W64" s="78" t="s">
        <v>486</v>
      </c>
      <c r="X64" s="4"/>
      <c r="Y64" s="4"/>
      <c r="Z64" s="4"/>
    </row>
    <row r="65" spans="1:26" customFormat="1" ht="20.100000000000001" customHeight="1">
      <c r="A65" s="4" t="s">
        <v>1673</v>
      </c>
      <c r="B65" s="35" t="s">
        <v>1961</v>
      </c>
      <c r="C65" s="315" t="s">
        <v>1968</v>
      </c>
      <c r="D65" s="29" t="s">
        <v>1669</v>
      </c>
      <c r="E65" s="337" t="s">
        <v>1965</v>
      </c>
      <c r="F65" s="172"/>
      <c r="G65" s="172"/>
      <c r="H65" s="172">
        <v>149</v>
      </c>
      <c r="I65" s="172">
        <v>3.9</v>
      </c>
      <c r="J65" s="172" t="s">
        <v>1970</v>
      </c>
      <c r="K65" s="282"/>
      <c r="L65" s="36" t="s">
        <v>179</v>
      </c>
      <c r="M65" s="30" t="s">
        <v>1930</v>
      </c>
      <c r="N65" s="30"/>
      <c r="O65" s="30"/>
      <c r="P65" s="30" t="s">
        <v>385</v>
      </c>
      <c r="Q65" s="32" t="s">
        <v>51</v>
      </c>
      <c r="R65" s="30">
        <v>-86</v>
      </c>
      <c r="S65" s="4"/>
      <c r="T65" s="4"/>
      <c r="U65" s="4"/>
      <c r="V65" s="73"/>
      <c r="W65" s="79" t="s">
        <v>458</v>
      </c>
      <c r="X65" s="4"/>
      <c r="Y65" s="4"/>
      <c r="Z65" s="4"/>
    </row>
    <row r="66" spans="1:26" customFormat="1" ht="20.100000000000001" customHeight="1">
      <c r="A66" s="4" t="s">
        <v>1674</v>
      </c>
      <c r="B66" s="35" t="s">
        <v>1962</v>
      </c>
      <c r="C66" s="315" t="s">
        <v>1968</v>
      </c>
      <c r="D66" s="29" t="s">
        <v>1670</v>
      </c>
      <c r="E66" s="337" t="s">
        <v>1965</v>
      </c>
      <c r="F66" s="172"/>
      <c r="G66" s="172"/>
      <c r="H66" s="172">
        <v>190</v>
      </c>
      <c r="I66" s="172">
        <v>3.9</v>
      </c>
      <c r="J66" s="172" t="s">
        <v>1970</v>
      </c>
      <c r="K66" s="282"/>
      <c r="L66" s="36" t="s">
        <v>179</v>
      </c>
      <c r="M66" s="30" t="s">
        <v>1930</v>
      </c>
      <c r="N66" s="30"/>
      <c r="O66" s="30"/>
      <c r="P66" s="30" t="s">
        <v>385</v>
      </c>
      <c r="Q66" s="32" t="s">
        <v>51</v>
      </c>
      <c r="R66" s="30">
        <v>-86</v>
      </c>
      <c r="S66" s="4"/>
      <c r="T66" s="4"/>
      <c r="U66" s="4"/>
      <c r="V66" s="73"/>
      <c r="W66" s="79" t="s">
        <v>458</v>
      </c>
      <c r="X66" s="4"/>
      <c r="Y66" s="4"/>
      <c r="Z66" s="4"/>
    </row>
    <row r="67" spans="1:26" customFormat="1" ht="20.100000000000001" customHeight="1">
      <c r="A67" s="4" t="s">
        <v>1675</v>
      </c>
      <c r="B67" s="35" t="s">
        <v>1963</v>
      </c>
      <c r="C67" s="315" t="s">
        <v>1968</v>
      </c>
      <c r="D67" s="29" t="s">
        <v>1671</v>
      </c>
      <c r="E67" s="337" t="s">
        <v>1965</v>
      </c>
      <c r="F67" s="172"/>
      <c r="G67" s="172"/>
      <c r="H67" s="172">
        <v>219</v>
      </c>
      <c r="I67" s="172">
        <v>3.9</v>
      </c>
      <c r="J67" s="172" t="s">
        <v>1970</v>
      </c>
      <c r="K67" s="282"/>
      <c r="L67" s="36" t="s">
        <v>179</v>
      </c>
      <c r="M67" s="30" t="s">
        <v>1930</v>
      </c>
      <c r="N67" s="30"/>
      <c r="O67" s="30"/>
      <c r="P67" s="30" t="s">
        <v>385</v>
      </c>
      <c r="Q67" s="32" t="s">
        <v>51</v>
      </c>
      <c r="R67" s="30">
        <v>-86</v>
      </c>
      <c r="S67" s="4"/>
      <c r="T67" s="4"/>
      <c r="U67" s="4"/>
      <c r="V67" s="73"/>
      <c r="W67" s="79" t="s">
        <v>458</v>
      </c>
      <c r="X67" s="4"/>
      <c r="Y67" s="4"/>
      <c r="Z67" s="4"/>
    </row>
    <row r="68" spans="1:26" customFormat="1" ht="20.100000000000001" customHeight="1">
      <c r="A68" s="4" t="s">
        <v>1676</v>
      </c>
      <c r="B68" s="35" t="s">
        <v>1964</v>
      </c>
      <c r="C68" s="315" t="s">
        <v>1968</v>
      </c>
      <c r="D68" s="29" t="s">
        <v>1672</v>
      </c>
      <c r="E68" s="337" t="s">
        <v>1965</v>
      </c>
      <c r="F68" s="172"/>
      <c r="G68" s="172"/>
      <c r="H68" s="172">
        <v>270</v>
      </c>
      <c r="I68" s="172">
        <v>3.9</v>
      </c>
      <c r="J68" s="172" t="s">
        <v>1970</v>
      </c>
      <c r="K68" s="282"/>
      <c r="L68" s="36" t="s">
        <v>179</v>
      </c>
      <c r="M68" s="30" t="s">
        <v>1930</v>
      </c>
      <c r="N68" s="30"/>
      <c r="O68" s="30"/>
      <c r="P68" s="30" t="s">
        <v>385</v>
      </c>
      <c r="Q68" s="32" t="s">
        <v>51</v>
      </c>
      <c r="R68" s="30">
        <v>-86</v>
      </c>
      <c r="S68" s="4"/>
      <c r="T68" s="4"/>
      <c r="U68" s="4"/>
      <c r="V68" s="73"/>
      <c r="W68" s="79" t="s">
        <v>458</v>
      </c>
      <c r="X68" s="4"/>
      <c r="Y68" s="4"/>
      <c r="Z68" s="4"/>
    </row>
    <row r="69" spans="1:26" customFormat="1" ht="20.100000000000001" customHeight="1">
      <c r="A69" s="4"/>
      <c r="B69" s="173" t="s">
        <v>1666</v>
      </c>
      <c r="C69" s="315" t="s">
        <v>1968</v>
      </c>
      <c r="D69" s="175"/>
      <c r="E69" s="337" t="s">
        <v>1659</v>
      </c>
      <c r="F69" s="172"/>
      <c r="G69" s="172"/>
      <c r="H69" s="172">
        <v>76</v>
      </c>
      <c r="I69" s="172">
        <v>4</v>
      </c>
      <c r="J69" s="172"/>
      <c r="K69" s="291"/>
      <c r="L69" s="283" t="s">
        <v>64</v>
      </c>
      <c r="M69" s="176"/>
      <c r="N69" s="176"/>
      <c r="O69" s="176"/>
      <c r="P69" s="176"/>
      <c r="Q69" s="32" t="s">
        <v>52</v>
      </c>
      <c r="R69" s="30"/>
      <c r="S69" s="4"/>
      <c r="T69" s="4"/>
      <c r="U69" s="4"/>
      <c r="V69" s="73"/>
      <c r="W69" s="79"/>
      <c r="X69" s="4"/>
      <c r="Y69" s="4"/>
      <c r="Z69" s="4"/>
    </row>
    <row r="70" spans="1:26" customFormat="1" ht="20.100000000000001" customHeight="1">
      <c r="A70" s="4"/>
      <c r="B70" s="173" t="s">
        <v>1667</v>
      </c>
      <c r="C70" s="315" t="s">
        <v>1968</v>
      </c>
      <c r="D70" s="175"/>
      <c r="E70" s="337" t="s">
        <v>1659</v>
      </c>
      <c r="F70" s="172"/>
      <c r="G70" s="172"/>
      <c r="H70" s="172">
        <v>121</v>
      </c>
      <c r="I70" s="172">
        <v>4</v>
      </c>
      <c r="J70" s="172"/>
      <c r="K70" s="291"/>
      <c r="L70" s="283" t="s">
        <v>70</v>
      </c>
      <c r="M70" s="176"/>
      <c r="N70" s="176"/>
      <c r="O70" s="176"/>
      <c r="P70" s="176"/>
      <c r="Q70" s="32" t="s">
        <v>52</v>
      </c>
      <c r="R70" s="30"/>
      <c r="S70" s="4"/>
      <c r="T70" s="4"/>
      <c r="U70" s="4"/>
      <c r="V70" s="73"/>
      <c r="W70" s="79"/>
      <c r="X70" s="4"/>
      <c r="Y70" s="4"/>
      <c r="Z70" s="4"/>
    </row>
    <row r="71" spans="1:26" customFormat="1" ht="20.100000000000001" customHeight="1">
      <c r="A71" s="4"/>
      <c r="B71" s="173" t="s">
        <v>1668</v>
      </c>
      <c r="C71" s="315" t="s">
        <v>1968</v>
      </c>
      <c r="D71" s="175"/>
      <c r="E71" s="337" t="s">
        <v>1659</v>
      </c>
      <c r="F71" s="172"/>
      <c r="G71" s="172"/>
      <c r="H71" s="172">
        <v>183</v>
      </c>
      <c r="I71" s="172">
        <v>4</v>
      </c>
      <c r="J71" s="172"/>
      <c r="K71" s="291"/>
      <c r="L71" s="283" t="s">
        <v>71</v>
      </c>
      <c r="M71" s="176"/>
      <c r="N71" s="176"/>
      <c r="O71" s="176"/>
      <c r="P71" s="176"/>
      <c r="Q71" s="32" t="s">
        <v>52</v>
      </c>
      <c r="R71" s="30"/>
      <c r="S71" s="4"/>
      <c r="T71" s="4"/>
      <c r="U71" s="4"/>
      <c r="V71" s="73"/>
      <c r="W71" s="79"/>
      <c r="X71" s="4"/>
      <c r="Y71" s="4"/>
      <c r="Z71" s="4"/>
    </row>
    <row r="72" spans="1:26" customFormat="1" ht="49.5" customHeight="1">
      <c r="A72" s="4" t="s">
        <v>1609</v>
      </c>
      <c r="B72" s="205" t="s">
        <v>472</v>
      </c>
      <c r="C72" s="331" t="s">
        <v>1969</v>
      </c>
      <c r="D72" s="299" t="s">
        <v>534</v>
      </c>
      <c r="E72" s="314" t="s">
        <v>1951</v>
      </c>
      <c r="F72" s="32"/>
      <c r="G72" s="32"/>
      <c r="H72" s="313">
        <v>595</v>
      </c>
      <c r="I72" s="87"/>
      <c r="J72" s="87"/>
      <c r="K72" s="36"/>
      <c r="L72" s="287" t="s">
        <v>539</v>
      </c>
      <c r="M72" s="30"/>
      <c r="N72" s="30"/>
      <c r="O72" s="30"/>
      <c r="P72" s="30"/>
      <c r="Q72" s="40" t="s">
        <v>55</v>
      </c>
      <c r="R72" s="147">
        <v>-150</v>
      </c>
      <c r="S72" s="56">
        <v>400</v>
      </c>
      <c r="T72" s="56"/>
      <c r="U72" s="4"/>
      <c r="V72" s="74">
        <v>50</v>
      </c>
      <c r="W72" s="81"/>
      <c r="X72" s="4"/>
      <c r="Y72" s="4"/>
      <c r="Z72" s="4"/>
    </row>
    <row r="73" spans="1:26" customFormat="1" ht="49.5" customHeight="1">
      <c r="A73" s="4" t="s">
        <v>537</v>
      </c>
      <c r="B73" s="205" t="s">
        <v>473</v>
      </c>
      <c r="C73" s="331" t="s">
        <v>1969</v>
      </c>
      <c r="D73" s="299" t="s">
        <v>538</v>
      </c>
      <c r="E73" s="314" t="s">
        <v>1952</v>
      </c>
      <c r="F73" s="341"/>
      <c r="G73" s="341"/>
      <c r="H73" s="313">
        <v>640</v>
      </c>
      <c r="I73" s="87"/>
      <c r="J73" s="87"/>
      <c r="K73" s="36"/>
      <c r="L73" s="287" t="s">
        <v>539</v>
      </c>
      <c r="M73" s="30"/>
      <c r="N73" s="30"/>
      <c r="O73" s="30"/>
      <c r="P73" s="30"/>
      <c r="Q73" s="40" t="s">
        <v>55</v>
      </c>
      <c r="R73" s="147">
        <v>-150</v>
      </c>
      <c r="S73" s="56">
        <v>400</v>
      </c>
      <c r="T73" s="56"/>
      <c r="U73" s="4"/>
      <c r="V73" s="74">
        <v>50</v>
      </c>
      <c r="W73" s="81"/>
      <c r="X73" s="4"/>
      <c r="Y73" s="4"/>
      <c r="Z73" s="4"/>
    </row>
  </sheetData>
  <phoneticPr fontId="64" type="noConversion"/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Y294"/>
  <sheetViews>
    <sheetView zoomScaleNormal="100" workbookViewId="0">
      <pane ySplit="1" topLeftCell="A13" activePane="bottomLeft" state="frozen"/>
      <selection pane="bottomLeft" activeCell="G25" sqref="G25"/>
    </sheetView>
  </sheetViews>
  <sheetFormatPr defaultRowHeight="15.75"/>
  <cols>
    <col min="1" max="1" width="17.28515625" bestFit="1" customWidth="1"/>
    <col min="2" max="2" width="12.85546875" style="31" customWidth="1"/>
    <col min="3" max="3" width="16.140625" style="27" bestFit="1" customWidth="1"/>
    <col min="4" max="4" width="21.42578125" style="66" customWidth="1"/>
    <col min="5" max="5" width="12" style="66" bestFit="1" customWidth="1"/>
    <col min="6" max="6" width="14.28515625" style="66" bestFit="1" customWidth="1"/>
    <col min="7" max="7" width="13.42578125" style="67" bestFit="1" customWidth="1"/>
    <col min="8" max="9" width="9.85546875" style="67" customWidth="1"/>
    <col min="10" max="10" width="26.7109375" style="31" customWidth="1"/>
    <col min="11" max="11" width="24.85546875" customWidth="1"/>
    <col min="12" max="12" width="22.7109375" bestFit="1" customWidth="1"/>
    <col min="13" max="13" width="19.28515625" bestFit="1" customWidth="1"/>
    <col min="14" max="14" width="17.5703125" bestFit="1" customWidth="1"/>
    <col min="15" max="15" width="22.85546875" bestFit="1" customWidth="1"/>
    <col min="16" max="16" width="17.7109375" style="3" customWidth="1"/>
    <col min="17" max="17" width="13.85546875" customWidth="1"/>
    <col min="18" max="18" width="7.7109375" bestFit="1" customWidth="1"/>
    <col min="19" max="19" width="5.140625" bestFit="1" customWidth="1"/>
    <col min="20" max="20" width="6" customWidth="1"/>
    <col min="21" max="21" width="5.85546875" bestFit="1" customWidth="1"/>
    <col min="22" max="22" width="14.5703125" style="82" bestFit="1" customWidth="1"/>
    <col min="23" max="23" width="15.42578125" customWidth="1"/>
    <col min="24" max="24" width="13.7109375" customWidth="1"/>
    <col min="25" max="25" width="15" bestFit="1" customWidth="1"/>
    <col min="26" max="27" width="17.7109375" customWidth="1"/>
    <col min="28" max="28" width="70.7109375" customWidth="1"/>
  </cols>
  <sheetData>
    <row r="1" spans="1:25" s="1" customFormat="1" ht="38.25" customHeight="1">
      <c r="A1" s="293" t="s">
        <v>391</v>
      </c>
      <c r="B1" s="205" t="s">
        <v>0</v>
      </c>
      <c r="C1" s="294" t="s">
        <v>392</v>
      </c>
      <c r="D1" s="295" t="s">
        <v>197</v>
      </c>
      <c r="E1" s="296" t="s">
        <v>393</v>
      </c>
      <c r="F1" s="296" t="s">
        <v>151</v>
      </c>
      <c r="G1" s="297" t="s">
        <v>8</v>
      </c>
      <c r="H1" s="297" t="s">
        <v>1757</v>
      </c>
      <c r="I1" s="297" t="s">
        <v>1778</v>
      </c>
      <c r="J1" s="36" t="s">
        <v>1787</v>
      </c>
      <c r="K1" s="36" t="s">
        <v>1786</v>
      </c>
      <c r="L1" s="296" t="s">
        <v>544</v>
      </c>
      <c r="M1" s="296" t="s">
        <v>545</v>
      </c>
      <c r="N1" s="296" t="s">
        <v>381</v>
      </c>
      <c r="O1" s="296" t="s">
        <v>382</v>
      </c>
      <c r="P1" s="302" t="s">
        <v>394</v>
      </c>
      <c r="Q1" s="296" t="s">
        <v>395</v>
      </c>
      <c r="R1" s="295" t="s">
        <v>83</v>
      </c>
      <c r="S1" s="295" t="s">
        <v>84</v>
      </c>
      <c r="T1" s="295" t="s">
        <v>85</v>
      </c>
      <c r="U1" s="295" t="s">
        <v>86</v>
      </c>
      <c r="V1" s="303" t="s">
        <v>440</v>
      </c>
      <c r="W1" s="296" t="s">
        <v>437</v>
      </c>
      <c r="X1" s="296" t="s">
        <v>436</v>
      </c>
      <c r="Y1" s="295" t="s">
        <v>475</v>
      </c>
    </row>
    <row r="2" spans="1:25" ht="20.100000000000001" customHeight="1">
      <c r="A2" s="4" t="s">
        <v>22</v>
      </c>
      <c r="B2" s="35" t="s">
        <v>4</v>
      </c>
      <c r="C2" s="29" t="s">
        <v>4</v>
      </c>
      <c r="D2" s="63" t="s">
        <v>2</v>
      </c>
      <c r="E2" s="63">
        <v>440</v>
      </c>
      <c r="F2" s="63"/>
      <c r="G2" s="60">
        <v>440</v>
      </c>
      <c r="H2" s="60"/>
      <c r="I2" s="60"/>
      <c r="J2" s="282"/>
      <c r="K2" s="36" t="s">
        <v>1</v>
      </c>
      <c r="L2" s="30"/>
      <c r="M2" s="30"/>
      <c r="N2" s="30"/>
      <c r="O2" s="30"/>
      <c r="P2" s="32" t="s">
        <v>50</v>
      </c>
      <c r="Q2" s="33">
        <v>-40</v>
      </c>
      <c r="R2" s="4"/>
      <c r="S2" s="4"/>
      <c r="T2" s="4"/>
      <c r="U2" s="73"/>
      <c r="V2" s="77" t="s">
        <v>487</v>
      </c>
      <c r="W2" s="4"/>
      <c r="X2" s="4"/>
      <c r="Y2" s="4"/>
    </row>
    <row r="3" spans="1:25" ht="20.100000000000001" customHeight="1">
      <c r="A3" s="4" t="s">
        <v>23</v>
      </c>
      <c r="B3" s="35" t="s">
        <v>3</v>
      </c>
      <c r="C3" s="29" t="s">
        <v>3</v>
      </c>
      <c r="D3" s="63" t="s">
        <v>7</v>
      </c>
      <c r="E3" s="63">
        <v>285</v>
      </c>
      <c r="F3" s="63">
        <v>43</v>
      </c>
      <c r="G3" s="60">
        <v>328</v>
      </c>
      <c r="H3" s="60"/>
      <c r="I3" s="60"/>
      <c r="J3" s="282"/>
      <c r="K3" s="36" t="s">
        <v>6</v>
      </c>
      <c r="L3" s="30">
        <v>11.1</v>
      </c>
      <c r="M3" s="30"/>
      <c r="N3" s="30"/>
      <c r="O3" s="30"/>
      <c r="P3" s="32" t="s">
        <v>50</v>
      </c>
      <c r="Q3" s="30">
        <v>-85</v>
      </c>
      <c r="R3" s="4">
        <v>225</v>
      </c>
      <c r="S3" s="4">
        <v>3.1</v>
      </c>
      <c r="T3" s="4">
        <v>570</v>
      </c>
      <c r="U3" s="73">
        <v>50</v>
      </c>
      <c r="V3" s="78" t="s">
        <v>486</v>
      </c>
      <c r="W3" s="4"/>
      <c r="X3" s="4"/>
      <c r="Y3" s="4"/>
    </row>
    <row r="4" spans="1:25" ht="20.100000000000001" customHeight="1">
      <c r="A4" s="4" t="s">
        <v>435</v>
      </c>
      <c r="B4" s="35" t="s">
        <v>434</v>
      </c>
      <c r="C4" s="29" t="s">
        <v>434</v>
      </c>
      <c r="D4" s="63" t="s">
        <v>7</v>
      </c>
      <c r="E4" s="63">
        <v>150</v>
      </c>
      <c r="F4" s="63">
        <v>23</v>
      </c>
      <c r="G4" s="60">
        <v>173</v>
      </c>
      <c r="H4" s="60"/>
      <c r="I4" s="60"/>
      <c r="J4" s="282"/>
      <c r="K4" s="36" t="s">
        <v>64</v>
      </c>
      <c r="L4" s="30"/>
      <c r="M4" s="30">
        <v>10.9</v>
      </c>
      <c r="N4" s="30"/>
      <c r="O4" s="30" t="s">
        <v>385</v>
      </c>
      <c r="P4" s="32" t="s">
        <v>51</v>
      </c>
      <c r="Q4" s="30">
        <v>-85</v>
      </c>
      <c r="R4" s="4">
        <v>220</v>
      </c>
      <c r="S4" s="4">
        <v>3.7</v>
      </c>
      <c r="T4" s="4">
        <v>280</v>
      </c>
      <c r="U4" s="73">
        <v>50</v>
      </c>
      <c r="V4" s="77" t="s">
        <v>487</v>
      </c>
      <c r="W4" s="4"/>
      <c r="X4" s="4"/>
      <c r="Y4" s="4"/>
    </row>
    <row r="5" spans="1:25" ht="20.100000000000001" customHeight="1">
      <c r="A5" s="4" t="s">
        <v>418</v>
      </c>
      <c r="B5" s="35" t="s">
        <v>414</v>
      </c>
      <c r="C5" s="29" t="s">
        <v>414</v>
      </c>
      <c r="D5" s="63" t="s">
        <v>2</v>
      </c>
      <c r="E5" s="63">
        <v>200</v>
      </c>
      <c r="F5" s="63"/>
      <c r="G5" s="60">
        <v>200</v>
      </c>
      <c r="H5" s="60"/>
      <c r="I5" s="60"/>
      <c r="J5" s="282"/>
      <c r="K5" s="36" t="s">
        <v>264</v>
      </c>
      <c r="L5" s="30"/>
      <c r="M5" s="30">
        <v>10.3</v>
      </c>
      <c r="N5" s="30"/>
      <c r="O5" s="30" t="s">
        <v>1602</v>
      </c>
      <c r="P5" s="32" t="s">
        <v>51</v>
      </c>
      <c r="Q5" s="30">
        <v>-40</v>
      </c>
      <c r="R5" s="4">
        <v>220</v>
      </c>
      <c r="S5" s="4"/>
      <c r="T5" s="4"/>
      <c r="U5" s="73"/>
      <c r="V5" s="78" t="s">
        <v>486</v>
      </c>
      <c r="W5" s="4"/>
      <c r="X5" s="4"/>
      <c r="Y5" s="4"/>
    </row>
    <row r="6" spans="1:25" ht="20.100000000000001" customHeight="1">
      <c r="A6" s="4" t="s">
        <v>418</v>
      </c>
      <c r="B6" s="35" t="s">
        <v>414</v>
      </c>
      <c r="C6" s="29" t="s">
        <v>414</v>
      </c>
      <c r="D6" s="63" t="s">
        <v>2</v>
      </c>
      <c r="E6" s="63"/>
      <c r="F6" s="63"/>
      <c r="G6" s="60"/>
      <c r="H6" s="60"/>
      <c r="I6" s="60"/>
      <c r="J6" s="282"/>
      <c r="K6" s="36" t="s">
        <v>259</v>
      </c>
      <c r="L6" s="30"/>
      <c r="M6" s="30">
        <v>10.3</v>
      </c>
      <c r="N6" s="30"/>
      <c r="O6" s="30" t="s">
        <v>1602</v>
      </c>
      <c r="P6" s="32"/>
      <c r="Q6" s="30"/>
      <c r="R6" s="4"/>
      <c r="S6" s="4"/>
      <c r="T6" s="4"/>
      <c r="U6" s="73"/>
      <c r="V6" s="78"/>
      <c r="W6" s="4"/>
      <c r="X6" s="4"/>
      <c r="Y6" s="4"/>
    </row>
    <row r="7" spans="1:25" ht="20.100000000000001" customHeight="1">
      <c r="A7" s="4" t="s">
        <v>401</v>
      </c>
      <c r="B7" s="35" t="s">
        <v>399</v>
      </c>
      <c r="C7" s="29" t="s">
        <v>399</v>
      </c>
      <c r="D7" s="63" t="s">
        <v>7</v>
      </c>
      <c r="E7" s="63">
        <v>171</v>
      </c>
      <c r="F7" s="63">
        <v>24</v>
      </c>
      <c r="G7" s="60">
        <v>195</v>
      </c>
      <c r="H7" s="60"/>
      <c r="I7" s="60"/>
      <c r="J7" s="282"/>
      <c r="K7" s="36" t="s">
        <v>71</v>
      </c>
      <c r="L7" s="30"/>
      <c r="M7" s="30">
        <v>10.9</v>
      </c>
      <c r="N7" s="30"/>
      <c r="O7" s="30" t="s">
        <v>385</v>
      </c>
      <c r="P7" s="32" t="s">
        <v>51</v>
      </c>
      <c r="Q7" s="30">
        <v>-85</v>
      </c>
      <c r="R7" s="4">
        <v>220</v>
      </c>
      <c r="S7" s="4">
        <v>2.2999999999999998</v>
      </c>
      <c r="T7" s="4">
        <v>496</v>
      </c>
      <c r="U7" s="73">
        <v>50</v>
      </c>
      <c r="V7" s="78" t="s">
        <v>486</v>
      </c>
      <c r="W7" s="4">
        <v>6.92</v>
      </c>
      <c r="X7" s="4"/>
      <c r="Y7" s="4"/>
    </row>
    <row r="8" spans="1:25" ht="20.100000000000001" customHeight="1">
      <c r="A8" s="4" t="s">
        <v>419</v>
      </c>
      <c r="B8" s="35" t="s">
        <v>415</v>
      </c>
      <c r="C8" s="29" t="s">
        <v>415</v>
      </c>
      <c r="D8" s="63" t="s">
        <v>2</v>
      </c>
      <c r="E8" s="63">
        <v>200</v>
      </c>
      <c r="F8" s="63"/>
      <c r="G8" s="60">
        <v>200</v>
      </c>
      <c r="H8" s="60"/>
      <c r="I8" s="60"/>
      <c r="J8" s="282"/>
      <c r="K8" s="36" t="s">
        <v>264</v>
      </c>
      <c r="L8" s="30"/>
      <c r="M8" s="30">
        <v>10.3</v>
      </c>
      <c r="N8" s="30"/>
      <c r="O8" s="30" t="s">
        <v>1602</v>
      </c>
      <c r="P8" s="32" t="s">
        <v>51</v>
      </c>
      <c r="Q8" s="30">
        <v>-40</v>
      </c>
      <c r="R8" s="4">
        <v>220</v>
      </c>
      <c r="S8" s="4"/>
      <c r="T8" s="4"/>
      <c r="U8" s="73"/>
      <c r="V8" s="78" t="s">
        <v>486</v>
      </c>
      <c r="W8" s="4"/>
      <c r="X8" s="4"/>
      <c r="Y8" s="4"/>
    </row>
    <row r="9" spans="1:25" ht="20.100000000000001" customHeight="1">
      <c r="A9" s="4" t="s">
        <v>419</v>
      </c>
      <c r="B9" s="35" t="s">
        <v>415</v>
      </c>
      <c r="C9" s="29" t="s">
        <v>415</v>
      </c>
      <c r="D9" s="63" t="s">
        <v>2</v>
      </c>
      <c r="E9" s="63">
        <v>150</v>
      </c>
      <c r="F9" s="63"/>
      <c r="G9" s="60">
        <v>150</v>
      </c>
      <c r="H9" s="60"/>
      <c r="I9" s="60"/>
      <c r="J9" s="282"/>
      <c r="K9" s="36" t="s">
        <v>259</v>
      </c>
      <c r="L9" s="30"/>
      <c r="M9" s="30">
        <v>10.3</v>
      </c>
      <c r="N9" s="30"/>
      <c r="O9" s="30" t="s">
        <v>1602</v>
      </c>
      <c r="P9" s="32" t="s">
        <v>51</v>
      </c>
      <c r="Q9" s="30"/>
      <c r="R9" s="4"/>
      <c r="S9" s="4"/>
      <c r="T9" s="4"/>
      <c r="U9" s="73"/>
      <c r="V9" s="78"/>
      <c r="W9" s="4"/>
      <c r="X9" s="4"/>
      <c r="Y9" s="4"/>
    </row>
    <row r="10" spans="1:25" ht="20.100000000000001" customHeight="1">
      <c r="A10" s="4" t="s">
        <v>402</v>
      </c>
      <c r="B10" s="35" t="s">
        <v>400</v>
      </c>
      <c r="C10" s="29" t="s">
        <v>400</v>
      </c>
      <c r="D10" s="63" t="s">
        <v>7</v>
      </c>
      <c r="E10" s="63">
        <v>171</v>
      </c>
      <c r="F10" s="63">
        <v>24</v>
      </c>
      <c r="G10" s="60">
        <v>195</v>
      </c>
      <c r="H10" s="60"/>
      <c r="I10" s="60"/>
      <c r="J10" s="282"/>
      <c r="K10" s="36" t="s">
        <v>71</v>
      </c>
      <c r="L10" s="30"/>
      <c r="M10" s="30">
        <v>10.9</v>
      </c>
      <c r="N10" s="30"/>
      <c r="O10" s="30" t="s">
        <v>385</v>
      </c>
      <c r="P10" s="32" t="s">
        <v>51</v>
      </c>
      <c r="Q10" s="30">
        <v>-85</v>
      </c>
      <c r="R10" s="4">
        <v>220</v>
      </c>
      <c r="S10" s="4">
        <v>3.3</v>
      </c>
      <c r="T10" s="4">
        <v>420</v>
      </c>
      <c r="U10" s="73">
        <v>50</v>
      </c>
      <c r="V10" s="78" t="s">
        <v>486</v>
      </c>
      <c r="W10" s="4"/>
      <c r="X10" s="4"/>
      <c r="Y10" s="4"/>
    </row>
    <row r="11" spans="1:25" ht="20.100000000000001" customHeight="1">
      <c r="A11" s="4" t="s">
        <v>17</v>
      </c>
      <c r="B11" s="35" t="s">
        <v>16</v>
      </c>
      <c r="C11" s="29" t="s">
        <v>16</v>
      </c>
      <c r="D11" s="63" t="s">
        <v>2</v>
      </c>
      <c r="E11" s="63">
        <v>400</v>
      </c>
      <c r="F11" s="63"/>
      <c r="G11" s="60">
        <v>400</v>
      </c>
      <c r="H11" s="60"/>
      <c r="I11" s="60"/>
      <c r="J11" s="282"/>
      <c r="K11" s="36" t="s">
        <v>1</v>
      </c>
      <c r="L11" s="30"/>
      <c r="M11" s="30">
        <v>11.66</v>
      </c>
      <c r="N11" s="30"/>
      <c r="O11" s="30" t="s">
        <v>546</v>
      </c>
      <c r="P11" s="32" t="s">
        <v>51</v>
      </c>
      <c r="Q11" s="30">
        <v>-40</v>
      </c>
      <c r="R11" s="4"/>
      <c r="S11" s="4"/>
      <c r="T11" s="4"/>
      <c r="U11" s="73"/>
      <c r="V11" s="77" t="s">
        <v>487</v>
      </c>
      <c r="W11" s="4"/>
      <c r="X11" s="4"/>
      <c r="Y11" s="4"/>
    </row>
    <row r="12" spans="1:25" ht="20.100000000000001" customHeight="1">
      <c r="A12" s="298" t="s">
        <v>1926</v>
      </c>
      <c r="B12" s="205" t="s">
        <v>5</v>
      </c>
      <c r="C12" s="299" t="s">
        <v>5</v>
      </c>
      <c r="D12" s="205" t="s">
        <v>7</v>
      </c>
      <c r="E12" s="301">
        <v>270</v>
      </c>
      <c r="F12" s="301">
        <v>45</v>
      </c>
      <c r="G12" s="206">
        <v>315</v>
      </c>
      <c r="H12" s="206"/>
      <c r="I12" s="60"/>
      <c r="J12" s="282"/>
      <c r="K12" s="300" t="s">
        <v>179</v>
      </c>
      <c r="L12" s="30" t="s">
        <v>383</v>
      </c>
      <c r="M12" s="30">
        <v>10.9</v>
      </c>
      <c r="N12" s="30" t="s">
        <v>384</v>
      </c>
      <c r="O12" s="30" t="s">
        <v>385</v>
      </c>
      <c r="P12" s="32" t="s">
        <v>51</v>
      </c>
      <c r="Q12" s="30">
        <v>-85</v>
      </c>
      <c r="R12" s="4">
        <v>224</v>
      </c>
      <c r="S12" s="4">
        <v>4.5999999999999996</v>
      </c>
      <c r="T12" s="4">
        <v>720</v>
      </c>
      <c r="U12" s="73">
        <v>50</v>
      </c>
      <c r="V12" s="79" t="s">
        <v>458</v>
      </c>
      <c r="W12" s="4"/>
      <c r="X12" s="4"/>
      <c r="Y12" s="4"/>
    </row>
    <row r="13" spans="1:25" ht="20.100000000000001" customHeight="1">
      <c r="A13" s="298" t="s">
        <v>1925</v>
      </c>
      <c r="B13" s="205" t="s">
        <v>5</v>
      </c>
      <c r="C13" s="299" t="s">
        <v>5</v>
      </c>
      <c r="D13" s="205" t="s">
        <v>7</v>
      </c>
      <c r="E13" s="301">
        <v>270</v>
      </c>
      <c r="F13" s="301">
        <v>45</v>
      </c>
      <c r="G13" s="206">
        <v>315</v>
      </c>
      <c r="H13" s="206"/>
      <c r="I13" s="60"/>
      <c r="J13" s="282"/>
      <c r="K13" s="300" t="s">
        <v>530</v>
      </c>
      <c r="L13" s="30"/>
      <c r="M13" s="30">
        <v>10.9</v>
      </c>
      <c r="N13" s="30"/>
      <c r="O13" s="30" t="s">
        <v>385</v>
      </c>
      <c r="P13" s="32" t="s">
        <v>51</v>
      </c>
      <c r="Q13" s="30">
        <v>-85</v>
      </c>
      <c r="R13" s="4">
        <v>224</v>
      </c>
      <c r="S13" s="4">
        <v>4.5999999999999996</v>
      </c>
      <c r="T13" s="4">
        <v>720</v>
      </c>
      <c r="U13" s="73">
        <v>50</v>
      </c>
      <c r="V13" s="79" t="s">
        <v>497</v>
      </c>
      <c r="W13" s="4"/>
      <c r="X13" s="4"/>
      <c r="Y13" s="4"/>
    </row>
    <row r="14" spans="1:25" ht="20.100000000000001" customHeight="1">
      <c r="A14" s="4" t="s">
        <v>462</v>
      </c>
      <c r="B14" s="35" t="s">
        <v>457</v>
      </c>
      <c r="C14" s="29" t="s">
        <v>457</v>
      </c>
      <c r="D14" s="63" t="s">
        <v>2</v>
      </c>
      <c r="E14" s="159"/>
      <c r="F14" s="159"/>
      <c r="G14" s="60"/>
      <c r="H14" s="60"/>
      <c r="I14" s="60"/>
      <c r="J14" s="282"/>
      <c r="K14" s="36" t="s">
        <v>1</v>
      </c>
      <c r="L14" s="30"/>
      <c r="M14" s="30"/>
      <c r="N14" s="30"/>
      <c r="O14" s="30"/>
      <c r="P14" s="32" t="s">
        <v>51</v>
      </c>
      <c r="Q14" s="30">
        <v>-40</v>
      </c>
      <c r="R14" s="4"/>
      <c r="S14" s="4"/>
      <c r="T14" s="4"/>
      <c r="U14" s="73"/>
      <c r="V14" s="77" t="s">
        <v>487</v>
      </c>
      <c r="W14" s="4"/>
      <c r="X14" s="4"/>
      <c r="Y14" s="4"/>
    </row>
    <row r="15" spans="1:25" ht="20.100000000000001" customHeight="1">
      <c r="A15" s="4" t="s">
        <v>460</v>
      </c>
      <c r="B15" s="35" t="s">
        <v>456</v>
      </c>
      <c r="C15" s="29" t="s">
        <v>456</v>
      </c>
      <c r="D15" s="63" t="s">
        <v>159</v>
      </c>
      <c r="E15" s="159">
        <v>290</v>
      </c>
      <c r="F15" s="159">
        <v>68</v>
      </c>
      <c r="G15" s="60">
        <f>290+68</f>
        <v>358</v>
      </c>
      <c r="H15" s="60"/>
      <c r="I15" s="60"/>
      <c r="J15" s="282"/>
      <c r="K15" s="36" t="s">
        <v>179</v>
      </c>
      <c r="L15" s="30">
        <v>9.5</v>
      </c>
      <c r="M15" s="30">
        <v>10</v>
      </c>
      <c r="N15" s="30"/>
      <c r="O15" s="30" t="s">
        <v>1601</v>
      </c>
      <c r="P15" s="32" t="s">
        <v>51</v>
      </c>
      <c r="Q15" s="30"/>
      <c r="R15" s="4"/>
      <c r="S15" s="4"/>
      <c r="T15" s="4"/>
      <c r="U15" s="73"/>
      <c r="V15" s="79" t="s">
        <v>458</v>
      </c>
      <c r="W15" s="4"/>
      <c r="X15" s="4"/>
      <c r="Y15" s="4"/>
    </row>
    <row r="16" spans="1:25" ht="20.100000000000001" customHeight="1">
      <c r="A16" s="4" t="s">
        <v>1593</v>
      </c>
      <c r="B16" s="35" t="s">
        <v>1592</v>
      </c>
      <c r="C16" s="29" t="s">
        <v>1592</v>
      </c>
      <c r="D16" s="63" t="s">
        <v>159</v>
      </c>
      <c r="E16" s="160" t="s">
        <v>1594</v>
      </c>
      <c r="F16" s="160" t="s">
        <v>1595</v>
      </c>
      <c r="G16" s="146" t="s">
        <v>1596</v>
      </c>
      <c r="H16" s="146"/>
      <c r="I16" s="146"/>
      <c r="J16" s="282"/>
      <c r="K16" s="36" t="s">
        <v>179</v>
      </c>
      <c r="L16" s="30"/>
      <c r="M16" s="30">
        <v>10</v>
      </c>
      <c r="N16" s="30"/>
      <c r="O16" s="30" t="s">
        <v>1601</v>
      </c>
      <c r="P16" s="32" t="s">
        <v>51</v>
      </c>
      <c r="Q16" s="30"/>
      <c r="R16" s="4"/>
      <c r="S16" s="4"/>
      <c r="T16" s="4"/>
      <c r="U16" s="73"/>
      <c r="V16" s="79" t="s">
        <v>1597</v>
      </c>
      <c r="W16" s="4"/>
      <c r="X16" s="4"/>
      <c r="Y16" s="4"/>
    </row>
    <row r="17" spans="1:25" ht="20.100000000000001" customHeight="1">
      <c r="A17" s="4" t="s">
        <v>461</v>
      </c>
      <c r="B17" s="35" t="s">
        <v>409</v>
      </c>
      <c r="C17" s="29" t="s">
        <v>409</v>
      </c>
      <c r="D17" s="63" t="s">
        <v>7</v>
      </c>
      <c r="E17" s="159">
        <v>270</v>
      </c>
      <c r="F17" s="159">
        <v>45</v>
      </c>
      <c r="G17" s="60">
        <v>315</v>
      </c>
      <c r="H17" s="60"/>
      <c r="I17" s="60"/>
      <c r="J17" s="282"/>
      <c r="K17" s="36" t="s">
        <v>179</v>
      </c>
      <c r="L17" s="30"/>
      <c r="M17" s="30">
        <v>10.9</v>
      </c>
      <c r="N17" s="30"/>
      <c r="O17" s="30" t="s">
        <v>385</v>
      </c>
      <c r="P17" s="32" t="s">
        <v>51</v>
      </c>
      <c r="Q17" s="30">
        <v>-85</v>
      </c>
      <c r="R17" s="4">
        <v>224</v>
      </c>
      <c r="S17" s="4">
        <v>9.1999999999999993</v>
      </c>
      <c r="T17" s="4">
        <v>1440</v>
      </c>
      <c r="U17" s="73">
        <v>50</v>
      </c>
      <c r="V17" s="79" t="s">
        <v>458</v>
      </c>
      <c r="W17" s="4"/>
      <c r="X17" s="4"/>
      <c r="Y17" s="4"/>
    </row>
    <row r="18" spans="1:25" ht="20.100000000000001" customHeight="1">
      <c r="A18" s="4" t="s">
        <v>406</v>
      </c>
      <c r="B18" s="35" t="s">
        <v>403</v>
      </c>
      <c r="C18" s="29" t="s">
        <v>403</v>
      </c>
      <c r="D18" s="63" t="s">
        <v>2</v>
      </c>
      <c r="E18" s="159">
        <v>420</v>
      </c>
      <c r="F18" s="159"/>
      <c r="G18" s="60">
        <v>420</v>
      </c>
      <c r="H18" s="60"/>
      <c r="I18" s="60"/>
      <c r="J18" s="282"/>
      <c r="K18" s="36" t="s">
        <v>1</v>
      </c>
      <c r="L18" s="30"/>
      <c r="M18" s="30"/>
      <c r="N18" s="30"/>
      <c r="O18" s="30"/>
      <c r="P18" s="32" t="s">
        <v>51</v>
      </c>
      <c r="Q18" s="30"/>
      <c r="R18" s="4"/>
      <c r="S18" s="4"/>
      <c r="T18" s="4"/>
      <c r="U18" s="73"/>
      <c r="V18" s="77" t="s">
        <v>487</v>
      </c>
      <c r="W18" s="4"/>
      <c r="X18" s="4"/>
      <c r="Y18" s="4"/>
    </row>
    <row r="19" spans="1:25" ht="20.100000000000001" customHeight="1">
      <c r="A19" s="4" t="s">
        <v>405</v>
      </c>
      <c r="B19" s="35" t="s">
        <v>404</v>
      </c>
      <c r="C19" s="29" t="s">
        <v>404</v>
      </c>
      <c r="D19" s="63" t="s">
        <v>7</v>
      </c>
      <c r="E19" s="160" t="s">
        <v>1689</v>
      </c>
      <c r="F19" s="160" t="s">
        <v>1690</v>
      </c>
      <c r="G19" s="60">
        <v>630</v>
      </c>
      <c r="H19" s="60"/>
      <c r="I19" s="60"/>
      <c r="J19" s="282"/>
      <c r="K19" s="36" t="s">
        <v>179</v>
      </c>
      <c r="L19" s="30"/>
      <c r="M19" s="30">
        <v>10.9</v>
      </c>
      <c r="N19" s="30"/>
      <c r="O19" s="30" t="s">
        <v>385</v>
      </c>
      <c r="P19" s="32" t="s">
        <v>51</v>
      </c>
      <c r="Q19" s="30"/>
      <c r="R19" s="4"/>
      <c r="S19" s="4">
        <v>4.5999999999999996</v>
      </c>
      <c r="T19" s="4">
        <v>700</v>
      </c>
      <c r="U19" s="73">
        <v>50</v>
      </c>
      <c r="V19" s="79" t="s">
        <v>458</v>
      </c>
      <c r="W19" s="4"/>
      <c r="X19" s="4"/>
      <c r="Y19" s="4"/>
    </row>
    <row r="20" spans="1:25" ht="20.100000000000001" customHeight="1">
      <c r="A20" s="4" t="s">
        <v>161</v>
      </c>
      <c r="B20" s="173" t="s">
        <v>20</v>
      </c>
      <c r="C20" s="175" t="s">
        <v>20</v>
      </c>
      <c r="D20" s="173" t="s">
        <v>576</v>
      </c>
      <c r="E20" s="171" t="s">
        <v>1777</v>
      </c>
      <c r="F20" s="171"/>
      <c r="G20" s="172">
        <v>280</v>
      </c>
      <c r="H20" s="60"/>
      <c r="I20" s="60"/>
      <c r="J20" s="282"/>
      <c r="K20" s="36" t="s">
        <v>1</v>
      </c>
      <c r="L20" s="30"/>
      <c r="M20" s="30"/>
      <c r="N20" s="30"/>
      <c r="O20" s="30"/>
      <c r="P20" s="32" t="s">
        <v>51</v>
      </c>
      <c r="Q20" s="30">
        <v>-40</v>
      </c>
      <c r="R20" s="4"/>
      <c r="S20" s="4"/>
      <c r="T20" s="4"/>
      <c r="U20" s="73"/>
      <c r="V20" s="77" t="s">
        <v>487</v>
      </c>
      <c r="W20" s="4"/>
      <c r="X20" s="4"/>
      <c r="Y20" s="4"/>
    </row>
    <row r="21" spans="1:25" ht="20.100000000000001" customHeight="1">
      <c r="A21" s="4" t="s">
        <v>162</v>
      </c>
      <c r="B21" s="35" t="s">
        <v>160</v>
      </c>
      <c r="C21" s="29" t="s">
        <v>160</v>
      </c>
      <c r="D21" s="63" t="s">
        <v>7</v>
      </c>
      <c r="E21" s="159">
        <v>270</v>
      </c>
      <c r="F21" s="159">
        <v>45</v>
      </c>
      <c r="G21" s="60">
        <v>315</v>
      </c>
      <c r="H21" s="60"/>
      <c r="I21" s="60"/>
      <c r="J21" s="282"/>
      <c r="K21" s="36" t="s">
        <v>179</v>
      </c>
      <c r="L21" s="30" t="s">
        <v>383</v>
      </c>
      <c r="M21" s="30">
        <v>10.9</v>
      </c>
      <c r="N21" s="30" t="s">
        <v>384</v>
      </c>
      <c r="O21" s="30" t="s">
        <v>385</v>
      </c>
      <c r="P21" s="32" t="s">
        <v>51</v>
      </c>
      <c r="Q21" s="30">
        <v>-85</v>
      </c>
      <c r="R21" s="4"/>
      <c r="S21" s="4"/>
      <c r="T21" s="4"/>
      <c r="U21" s="73"/>
      <c r="V21" s="79" t="s">
        <v>458</v>
      </c>
      <c r="W21" s="4"/>
      <c r="X21" s="4"/>
      <c r="Y21" s="4"/>
    </row>
    <row r="22" spans="1:25" ht="20.100000000000001" customHeight="1">
      <c r="A22" s="4" t="s">
        <v>162</v>
      </c>
      <c r="B22" s="35" t="s">
        <v>160</v>
      </c>
      <c r="C22" s="29" t="s">
        <v>160</v>
      </c>
      <c r="D22" s="63" t="s">
        <v>7</v>
      </c>
      <c r="E22" s="159">
        <v>270</v>
      </c>
      <c r="F22" s="159">
        <v>45</v>
      </c>
      <c r="G22" s="60">
        <v>315</v>
      </c>
      <c r="H22" s="60"/>
      <c r="I22" s="60"/>
      <c r="J22" s="282"/>
      <c r="K22" s="36" t="s">
        <v>530</v>
      </c>
      <c r="L22" s="30"/>
      <c r="M22" s="30">
        <v>10.9</v>
      </c>
      <c r="N22" s="30"/>
      <c r="O22" s="30" t="s">
        <v>385</v>
      </c>
      <c r="P22" s="32" t="s">
        <v>51</v>
      </c>
      <c r="Q22" s="30">
        <v>-85</v>
      </c>
      <c r="R22" s="4">
        <v>230</v>
      </c>
      <c r="S22" s="4"/>
      <c r="T22" s="4"/>
      <c r="U22" s="73">
        <v>50</v>
      </c>
      <c r="V22" s="79" t="s">
        <v>497</v>
      </c>
      <c r="W22" s="4"/>
      <c r="X22" s="4"/>
      <c r="Y22" s="4"/>
    </row>
    <row r="23" spans="1:25" ht="20.100000000000001" customHeight="1">
      <c r="A23" s="4" t="s">
        <v>408</v>
      </c>
      <c r="B23" s="35" t="s">
        <v>407</v>
      </c>
      <c r="C23" s="29" t="s">
        <v>407</v>
      </c>
      <c r="D23" s="63" t="s">
        <v>7</v>
      </c>
      <c r="E23" s="159">
        <v>540</v>
      </c>
      <c r="F23" s="159">
        <v>90</v>
      </c>
      <c r="G23" s="60">
        <v>630</v>
      </c>
      <c r="H23" s="60"/>
      <c r="I23" s="60"/>
      <c r="J23" s="282"/>
      <c r="K23" s="36" t="s">
        <v>179</v>
      </c>
      <c r="L23" s="30"/>
      <c r="M23" s="30">
        <v>10.9</v>
      </c>
      <c r="N23" s="30"/>
      <c r="O23" s="30" t="s">
        <v>385</v>
      </c>
      <c r="P23" s="32" t="s">
        <v>51</v>
      </c>
      <c r="Q23" s="30">
        <v>-85</v>
      </c>
      <c r="R23" s="4"/>
      <c r="S23" s="4"/>
      <c r="T23" s="4"/>
      <c r="U23" s="73"/>
      <c r="V23" s="79" t="s">
        <v>458</v>
      </c>
      <c r="W23" s="4"/>
      <c r="X23" s="4"/>
      <c r="Y23" s="4"/>
    </row>
    <row r="24" spans="1:25" ht="20.100000000000001" customHeight="1">
      <c r="A24" s="4" t="s">
        <v>1673</v>
      </c>
      <c r="B24" s="35" t="s">
        <v>1669</v>
      </c>
      <c r="C24" s="29" t="s">
        <v>1669</v>
      </c>
      <c r="D24" s="63" t="s">
        <v>7</v>
      </c>
      <c r="E24" s="159" t="s">
        <v>1694</v>
      </c>
      <c r="F24" s="159" t="s">
        <v>1695</v>
      </c>
      <c r="G24" s="60" t="s">
        <v>1688</v>
      </c>
      <c r="H24" s="60"/>
      <c r="I24" s="60"/>
      <c r="J24" s="282"/>
      <c r="K24" s="36" t="s">
        <v>179</v>
      </c>
      <c r="L24" s="30" t="s">
        <v>1930</v>
      </c>
      <c r="M24" s="30"/>
      <c r="N24" s="30"/>
      <c r="O24" s="30" t="s">
        <v>385</v>
      </c>
      <c r="P24" s="32" t="s">
        <v>51</v>
      </c>
      <c r="Q24" s="30">
        <v>-86</v>
      </c>
      <c r="R24" s="4"/>
      <c r="S24" s="4"/>
      <c r="T24" s="4"/>
      <c r="U24" s="73"/>
      <c r="V24" s="79" t="s">
        <v>458</v>
      </c>
      <c r="W24" s="4"/>
      <c r="X24" s="4"/>
      <c r="Y24" s="4"/>
    </row>
    <row r="25" spans="1:25" ht="20.100000000000001" customHeight="1">
      <c r="A25" s="4" t="s">
        <v>1674</v>
      </c>
      <c r="B25" s="35" t="s">
        <v>1670</v>
      </c>
      <c r="C25" s="29" t="s">
        <v>1670</v>
      </c>
      <c r="D25" s="63" t="s">
        <v>7</v>
      </c>
      <c r="E25" s="159" t="s">
        <v>1701</v>
      </c>
      <c r="F25" s="159" t="s">
        <v>1696</v>
      </c>
      <c r="G25" s="60" t="s">
        <v>1697</v>
      </c>
      <c r="H25" s="60"/>
      <c r="I25" s="60"/>
      <c r="J25" s="282"/>
      <c r="K25" s="36" t="s">
        <v>179</v>
      </c>
      <c r="L25" s="30" t="s">
        <v>1930</v>
      </c>
      <c r="M25" s="30"/>
      <c r="N25" s="30"/>
      <c r="O25" s="30" t="s">
        <v>385</v>
      </c>
      <c r="P25" s="32" t="s">
        <v>51</v>
      </c>
      <c r="Q25" s="30">
        <v>-86</v>
      </c>
      <c r="R25" s="4"/>
      <c r="S25" s="4"/>
      <c r="T25" s="4"/>
      <c r="U25" s="73"/>
      <c r="V25" s="79" t="s">
        <v>458</v>
      </c>
      <c r="W25" s="4"/>
      <c r="X25" s="4"/>
      <c r="Y25" s="4"/>
    </row>
    <row r="26" spans="1:25" ht="20.100000000000001" customHeight="1">
      <c r="A26" s="4" t="s">
        <v>1675</v>
      </c>
      <c r="B26" s="35" t="s">
        <v>1671</v>
      </c>
      <c r="C26" s="29" t="s">
        <v>1671</v>
      </c>
      <c r="D26" s="63" t="s">
        <v>7</v>
      </c>
      <c r="E26" s="159" t="s">
        <v>1699</v>
      </c>
      <c r="F26" s="159" t="s">
        <v>1700</v>
      </c>
      <c r="G26" s="60" t="s">
        <v>1698</v>
      </c>
      <c r="H26" s="60"/>
      <c r="I26" s="60"/>
      <c r="J26" s="282"/>
      <c r="K26" s="36" t="s">
        <v>179</v>
      </c>
      <c r="L26" s="30" t="s">
        <v>1930</v>
      </c>
      <c r="M26" s="30"/>
      <c r="N26" s="30"/>
      <c r="O26" s="30" t="s">
        <v>385</v>
      </c>
      <c r="P26" s="32" t="s">
        <v>51</v>
      </c>
      <c r="Q26" s="30">
        <v>-86</v>
      </c>
      <c r="R26" s="4"/>
      <c r="S26" s="4"/>
      <c r="T26" s="4"/>
      <c r="U26" s="73"/>
      <c r="V26" s="79" t="s">
        <v>458</v>
      </c>
      <c r="W26" s="4"/>
      <c r="X26" s="4"/>
      <c r="Y26" s="4"/>
    </row>
    <row r="27" spans="1:25" ht="20.100000000000001" customHeight="1">
      <c r="A27" s="4" t="s">
        <v>1676</v>
      </c>
      <c r="B27" s="35" t="s">
        <v>1672</v>
      </c>
      <c r="C27" s="29" t="s">
        <v>1672</v>
      </c>
      <c r="D27" s="63" t="s">
        <v>7</v>
      </c>
      <c r="E27" s="159" t="s">
        <v>1691</v>
      </c>
      <c r="F27" s="159" t="s">
        <v>1693</v>
      </c>
      <c r="G27" s="60" t="s">
        <v>1692</v>
      </c>
      <c r="H27" s="60"/>
      <c r="I27" s="60"/>
      <c r="J27" s="282"/>
      <c r="K27" s="36" t="s">
        <v>179</v>
      </c>
      <c r="L27" s="30" t="s">
        <v>1930</v>
      </c>
      <c r="M27" s="30"/>
      <c r="N27" s="30"/>
      <c r="O27" s="30" t="s">
        <v>385</v>
      </c>
      <c r="P27" s="32" t="s">
        <v>51</v>
      </c>
      <c r="Q27" s="30">
        <v>-86</v>
      </c>
      <c r="R27" s="4"/>
      <c r="S27" s="4"/>
      <c r="T27" s="4"/>
      <c r="U27" s="73"/>
      <c r="V27" s="79" t="s">
        <v>458</v>
      </c>
      <c r="W27" s="4"/>
      <c r="X27" s="4"/>
      <c r="Y27" s="4"/>
    </row>
    <row r="28" spans="1:25" ht="20.100000000000001" customHeight="1">
      <c r="A28" s="4"/>
      <c r="B28" s="173" t="s">
        <v>1666</v>
      </c>
      <c r="C28" s="175"/>
      <c r="D28" s="173" t="s">
        <v>1659</v>
      </c>
      <c r="E28" s="171"/>
      <c r="F28" s="171"/>
      <c r="G28" s="172">
        <v>76</v>
      </c>
      <c r="H28" s="172">
        <v>4</v>
      </c>
      <c r="I28" s="172"/>
      <c r="J28" s="291"/>
      <c r="K28" s="283" t="s">
        <v>64</v>
      </c>
      <c r="L28" s="176"/>
      <c r="M28" s="176"/>
      <c r="N28" s="176"/>
      <c r="O28" s="176"/>
      <c r="P28" s="32" t="s">
        <v>52</v>
      </c>
      <c r="Q28" s="30"/>
      <c r="R28" s="4"/>
      <c r="S28" s="4"/>
      <c r="T28" s="4"/>
      <c r="U28" s="73"/>
      <c r="V28" s="79"/>
      <c r="W28" s="4"/>
      <c r="X28" s="4"/>
      <c r="Y28" s="4"/>
    </row>
    <row r="29" spans="1:25" ht="20.100000000000001" customHeight="1">
      <c r="A29" s="4"/>
      <c r="B29" s="173" t="s">
        <v>1667</v>
      </c>
      <c r="C29" s="175"/>
      <c r="D29" s="173" t="s">
        <v>1659</v>
      </c>
      <c r="E29" s="171"/>
      <c r="F29" s="171"/>
      <c r="G29" s="172">
        <v>121</v>
      </c>
      <c r="H29" s="172">
        <v>4</v>
      </c>
      <c r="I29" s="172"/>
      <c r="J29" s="291"/>
      <c r="K29" s="283" t="s">
        <v>70</v>
      </c>
      <c r="L29" s="176"/>
      <c r="M29" s="176"/>
      <c r="N29" s="176"/>
      <c r="O29" s="176"/>
      <c r="P29" s="32" t="s">
        <v>52</v>
      </c>
      <c r="Q29" s="30"/>
      <c r="R29" s="4"/>
      <c r="S29" s="4"/>
      <c r="T29" s="4"/>
      <c r="U29" s="73"/>
      <c r="V29" s="79"/>
      <c r="W29" s="4"/>
      <c r="X29" s="4"/>
      <c r="Y29" s="4"/>
    </row>
    <row r="30" spans="1:25" ht="20.100000000000001" customHeight="1">
      <c r="A30" s="4"/>
      <c r="B30" s="173" t="s">
        <v>1668</v>
      </c>
      <c r="C30" s="175"/>
      <c r="D30" s="173" t="s">
        <v>1659</v>
      </c>
      <c r="E30" s="171"/>
      <c r="F30" s="171"/>
      <c r="G30" s="172">
        <v>183</v>
      </c>
      <c r="H30" s="172">
        <v>4</v>
      </c>
      <c r="I30" s="172"/>
      <c r="J30" s="291"/>
      <c r="K30" s="283" t="s">
        <v>71</v>
      </c>
      <c r="L30" s="176"/>
      <c r="M30" s="176"/>
      <c r="N30" s="176"/>
      <c r="O30" s="176"/>
      <c r="P30" s="32" t="s">
        <v>52</v>
      </c>
      <c r="Q30" s="30"/>
      <c r="R30" s="4"/>
      <c r="S30" s="4"/>
      <c r="T30" s="4"/>
      <c r="U30" s="73"/>
      <c r="V30" s="79"/>
      <c r="W30" s="4"/>
      <c r="X30" s="4"/>
      <c r="Y30" s="4"/>
    </row>
    <row r="31" spans="1:25" ht="20.100000000000001" customHeight="1">
      <c r="A31" s="4" t="s">
        <v>24</v>
      </c>
      <c r="B31" s="173" t="s">
        <v>19</v>
      </c>
      <c r="C31" s="29" t="s">
        <v>166</v>
      </c>
      <c r="D31" s="173" t="s">
        <v>1704</v>
      </c>
      <c r="E31" s="170" t="s">
        <v>1945</v>
      </c>
      <c r="F31" s="171"/>
      <c r="G31" s="172" t="str">
        <f>E31</f>
        <v>117 g</v>
      </c>
      <c r="H31" s="172"/>
      <c r="I31" s="172"/>
      <c r="J31" s="282"/>
      <c r="K31" s="283" t="s">
        <v>64</v>
      </c>
      <c r="L31" s="41">
        <v>7</v>
      </c>
      <c r="M31" s="41"/>
      <c r="N31" s="41"/>
      <c r="O31" s="41"/>
      <c r="P31" s="32" t="s">
        <v>52</v>
      </c>
      <c r="Q31" s="30">
        <v>-85</v>
      </c>
      <c r="R31" s="4"/>
      <c r="S31" s="4"/>
      <c r="T31" s="4"/>
      <c r="U31" s="73"/>
      <c r="V31" s="77"/>
      <c r="W31" s="4"/>
      <c r="X31" s="4"/>
      <c r="Y31" s="4"/>
    </row>
    <row r="32" spans="1:25" ht="20.100000000000001" customHeight="1">
      <c r="A32" s="4" t="s">
        <v>24</v>
      </c>
      <c r="B32" s="173" t="s">
        <v>19</v>
      </c>
      <c r="C32" s="29" t="s">
        <v>166</v>
      </c>
      <c r="D32" s="173" t="s">
        <v>1704</v>
      </c>
      <c r="E32" s="170" t="s">
        <v>1945</v>
      </c>
      <c r="F32" s="171"/>
      <c r="G32" s="172" t="str">
        <f t="shared" ref="G32:G45" si="0">E32</f>
        <v>117 g</v>
      </c>
      <c r="H32" s="172"/>
      <c r="I32" s="172"/>
      <c r="J32" s="282"/>
      <c r="K32" s="283" t="s">
        <v>64</v>
      </c>
      <c r="L32" s="41">
        <v>7</v>
      </c>
      <c r="M32" s="41"/>
      <c r="N32" s="41"/>
      <c r="O32" s="41"/>
      <c r="P32" s="32" t="s">
        <v>52</v>
      </c>
      <c r="Q32" s="30">
        <v>-85</v>
      </c>
      <c r="R32" s="4">
        <v>224</v>
      </c>
      <c r="S32" s="4">
        <v>2.1</v>
      </c>
      <c r="T32" s="4">
        <v>370</v>
      </c>
      <c r="U32" s="73">
        <v>50</v>
      </c>
      <c r="V32" s="77"/>
      <c r="W32" s="4"/>
      <c r="X32" s="4"/>
      <c r="Y32" s="4"/>
    </row>
    <row r="33" spans="1:25" ht="20.100000000000001" customHeight="1">
      <c r="A33" s="4" t="s">
        <v>524</v>
      </c>
      <c r="B33" s="173" t="s">
        <v>19</v>
      </c>
      <c r="C33" s="29" t="s">
        <v>166</v>
      </c>
      <c r="D33" s="173" t="s">
        <v>1704</v>
      </c>
      <c r="E33" s="170" t="s">
        <v>1945</v>
      </c>
      <c r="F33" s="171"/>
      <c r="G33" s="172" t="str">
        <f t="shared" si="0"/>
        <v>117 g</v>
      </c>
      <c r="H33" s="172"/>
      <c r="I33" s="172"/>
      <c r="J33" s="282"/>
      <c r="K33" s="283" t="s">
        <v>64</v>
      </c>
      <c r="L33" s="41"/>
      <c r="M33" s="41"/>
      <c r="N33" s="41"/>
      <c r="O33" s="41"/>
      <c r="P33" s="32" t="s">
        <v>52</v>
      </c>
      <c r="Q33" s="30">
        <v>-85</v>
      </c>
      <c r="R33" s="4"/>
      <c r="S33" s="4"/>
      <c r="T33" s="4"/>
      <c r="U33" s="73"/>
      <c r="V33" s="77"/>
      <c r="W33" s="4"/>
      <c r="X33" s="4"/>
      <c r="Y33" s="4"/>
    </row>
    <row r="34" spans="1:25" ht="20.100000000000001" customHeight="1">
      <c r="A34" s="4" t="s">
        <v>524</v>
      </c>
      <c r="B34" s="173" t="s">
        <v>19</v>
      </c>
      <c r="C34" s="29" t="s">
        <v>166</v>
      </c>
      <c r="D34" s="173" t="s">
        <v>1704</v>
      </c>
      <c r="E34" s="170" t="s">
        <v>1945</v>
      </c>
      <c r="F34" s="173"/>
      <c r="G34" s="172" t="str">
        <f t="shared" si="0"/>
        <v>117 g</v>
      </c>
      <c r="H34" s="172"/>
      <c r="I34" s="172"/>
      <c r="J34" s="282"/>
      <c r="K34" s="283" t="s">
        <v>64</v>
      </c>
      <c r="L34" s="41"/>
      <c r="M34" s="41"/>
      <c r="N34" s="41"/>
      <c r="O34" s="41"/>
      <c r="P34" s="32" t="s">
        <v>52</v>
      </c>
      <c r="Q34" s="30">
        <v>-85</v>
      </c>
      <c r="R34" s="4"/>
      <c r="S34" s="4"/>
      <c r="T34" s="4"/>
      <c r="U34" s="73"/>
      <c r="V34" s="77"/>
      <c r="W34" s="4"/>
      <c r="X34" s="4"/>
      <c r="Y34" s="4"/>
    </row>
    <row r="35" spans="1:25" ht="20.100000000000001" customHeight="1">
      <c r="A35" s="4" t="s">
        <v>421</v>
      </c>
      <c r="B35" s="173" t="s">
        <v>420</v>
      </c>
      <c r="C35" s="29" t="s">
        <v>422</v>
      </c>
      <c r="D35" s="173" t="s">
        <v>1704</v>
      </c>
      <c r="E35" s="170" t="s">
        <v>1946</v>
      </c>
      <c r="F35" s="173"/>
      <c r="G35" s="172" t="str">
        <f t="shared" si="0"/>
        <v>108 g</v>
      </c>
      <c r="H35" s="172"/>
      <c r="I35" s="172"/>
      <c r="J35" s="282"/>
      <c r="K35" s="283" t="s">
        <v>70</v>
      </c>
      <c r="L35" s="41">
        <v>8</v>
      </c>
      <c r="M35" s="41"/>
      <c r="N35" s="41"/>
      <c r="O35" s="41"/>
      <c r="P35" s="32" t="s">
        <v>52</v>
      </c>
      <c r="Q35" s="30">
        <v>-85</v>
      </c>
      <c r="R35" s="4">
        <v>226</v>
      </c>
      <c r="S35" s="4">
        <v>2.76</v>
      </c>
      <c r="T35" s="4">
        <v>370</v>
      </c>
      <c r="U35" s="73">
        <v>50</v>
      </c>
      <c r="V35" s="77"/>
      <c r="W35" s="4">
        <v>6.76</v>
      </c>
      <c r="X35" s="4">
        <v>7.4</v>
      </c>
      <c r="Y35" s="4"/>
    </row>
    <row r="36" spans="1:25" ht="20.100000000000001" customHeight="1">
      <c r="A36" s="4" t="s">
        <v>525</v>
      </c>
      <c r="B36" s="173" t="s">
        <v>420</v>
      </c>
      <c r="C36" s="29" t="s">
        <v>422</v>
      </c>
      <c r="D36" s="173" t="s">
        <v>1704</v>
      </c>
      <c r="E36" s="170" t="s">
        <v>1946</v>
      </c>
      <c r="F36" s="173"/>
      <c r="G36" s="172" t="str">
        <f t="shared" si="0"/>
        <v>108 g</v>
      </c>
      <c r="H36" s="172"/>
      <c r="I36" s="172"/>
      <c r="J36" s="282"/>
      <c r="K36" s="283" t="s">
        <v>70</v>
      </c>
      <c r="L36" s="41"/>
      <c r="M36" s="41"/>
      <c r="N36" s="41"/>
      <c r="O36" s="41"/>
      <c r="P36" s="32" t="s">
        <v>52</v>
      </c>
      <c r="Q36" s="30">
        <v>-85</v>
      </c>
      <c r="R36" s="4"/>
      <c r="S36" s="4"/>
      <c r="T36" s="4"/>
      <c r="U36" s="73"/>
      <c r="V36" s="77"/>
      <c r="W36" s="4"/>
      <c r="X36" s="4"/>
      <c r="Y36" s="4"/>
    </row>
    <row r="37" spans="1:25" ht="20.100000000000001" customHeight="1">
      <c r="A37" s="4" t="s">
        <v>525</v>
      </c>
      <c r="B37" s="173" t="s">
        <v>420</v>
      </c>
      <c r="C37" s="29" t="s">
        <v>422</v>
      </c>
      <c r="D37" s="173" t="s">
        <v>1704</v>
      </c>
      <c r="E37" s="170" t="s">
        <v>1946</v>
      </c>
      <c r="F37" s="173"/>
      <c r="G37" s="172" t="str">
        <f t="shared" si="0"/>
        <v>108 g</v>
      </c>
      <c r="H37" s="172"/>
      <c r="I37" s="172"/>
      <c r="J37" s="282"/>
      <c r="K37" s="283" t="s">
        <v>70</v>
      </c>
      <c r="L37" s="41"/>
      <c r="M37" s="41"/>
      <c r="N37" s="41"/>
      <c r="O37" s="41"/>
      <c r="P37" s="32" t="s">
        <v>52</v>
      </c>
      <c r="Q37" s="30">
        <v>-85</v>
      </c>
      <c r="R37" s="4"/>
      <c r="S37" s="4"/>
      <c r="T37" s="4"/>
      <c r="U37" s="73"/>
      <c r="V37" s="77"/>
      <c r="W37" s="4"/>
      <c r="X37" s="4"/>
      <c r="Y37" s="4"/>
    </row>
    <row r="38" spans="1:25" ht="20.100000000000001" customHeight="1">
      <c r="A38" s="4" t="s">
        <v>25</v>
      </c>
      <c r="B38" s="173" t="s">
        <v>11</v>
      </c>
      <c r="C38" s="29" t="s">
        <v>167</v>
      </c>
      <c r="D38" s="173" t="s">
        <v>1704</v>
      </c>
      <c r="E38" s="170" t="s">
        <v>1705</v>
      </c>
      <c r="F38" s="173"/>
      <c r="G38" s="172" t="str">
        <f t="shared" si="0"/>
        <v>143 g</v>
      </c>
      <c r="H38" s="172"/>
      <c r="I38" s="172"/>
      <c r="J38" s="282"/>
      <c r="K38" s="283" t="s">
        <v>179</v>
      </c>
      <c r="L38" s="41">
        <v>9</v>
      </c>
      <c r="M38" s="41"/>
      <c r="N38" s="41"/>
      <c r="O38" s="41"/>
      <c r="P38" s="32" t="s">
        <v>52</v>
      </c>
      <c r="Q38" s="30">
        <v>-85</v>
      </c>
      <c r="R38" s="4">
        <v>226</v>
      </c>
      <c r="S38" s="4">
        <v>2.5</v>
      </c>
      <c r="T38" s="4">
        <v>490</v>
      </c>
      <c r="U38" s="73">
        <v>50</v>
      </c>
      <c r="V38" s="78"/>
      <c r="W38" s="4"/>
      <c r="X38" s="4"/>
      <c r="Y38" s="4"/>
    </row>
    <row r="39" spans="1:25" ht="20.100000000000001" customHeight="1">
      <c r="A39" s="4" t="s">
        <v>526</v>
      </c>
      <c r="B39" s="173" t="s">
        <v>11</v>
      </c>
      <c r="C39" s="29" t="s">
        <v>167</v>
      </c>
      <c r="D39" s="173" t="s">
        <v>1704</v>
      </c>
      <c r="E39" s="170" t="s">
        <v>1705</v>
      </c>
      <c r="F39" s="173"/>
      <c r="G39" s="172" t="str">
        <f t="shared" si="0"/>
        <v>143 g</v>
      </c>
      <c r="H39" s="172"/>
      <c r="I39" s="172"/>
      <c r="J39" s="282"/>
      <c r="K39" s="283" t="s">
        <v>179</v>
      </c>
      <c r="L39" s="41"/>
      <c r="M39" s="41"/>
      <c r="N39" s="41"/>
      <c r="O39" s="41"/>
      <c r="P39" s="32" t="s">
        <v>52</v>
      </c>
      <c r="Q39" s="30">
        <v>-85</v>
      </c>
      <c r="R39" s="4"/>
      <c r="S39" s="4"/>
      <c r="T39" s="4"/>
      <c r="U39" s="73"/>
      <c r="V39" s="77"/>
      <c r="W39" s="4"/>
      <c r="X39" s="4"/>
      <c r="Y39" s="4"/>
    </row>
    <row r="40" spans="1:25" ht="20.100000000000001" customHeight="1">
      <c r="A40" s="4" t="s">
        <v>25</v>
      </c>
      <c r="B40" s="173" t="s">
        <v>11</v>
      </c>
      <c r="C40" s="29" t="s">
        <v>167</v>
      </c>
      <c r="D40" s="173" t="s">
        <v>1704</v>
      </c>
      <c r="E40" s="170" t="s">
        <v>1705</v>
      </c>
      <c r="F40" s="173"/>
      <c r="G40" s="172" t="str">
        <f t="shared" si="0"/>
        <v>143 g</v>
      </c>
      <c r="H40" s="172"/>
      <c r="I40" s="172"/>
      <c r="J40" s="282"/>
      <c r="K40" s="283" t="s">
        <v>179</v>
      </c>
      <c r="L40" s="41">
        <v>9</v>
      </c>
      <c r="M40" s="41"/>
      <c r="N40" s="41"/>
      <c r="O40" s="41"/>
      <c r="P40" s="32" t="s">
        <v>52</v>
      </c>
      <c r="Q40" s="30">
        <v>-85</v>
      </c>
      <c r="R40" s="4"/>
      <c r="S40" s="4"/>
      <c r="T40" s="4"/>
      <c r="U40" s="73"/>
      <c r="V40" s="78"/>
      <c r="W40" s="4"/>
      <c r="X40" s="4"/>
      <c r="Y40" s="4"/>
    </row>
    <row r="41" spans="1:25" ht="20.100000000000001" customHeight="1">
      <c r="A41" s="4" t="s">
        <v>25</v>
      </c>
      <c r="B41" s="173" t="s">
        <v>11</v>
      </c>
      <c r="C41" s="29" t="s">
        <v>1702</v>
      </c>
      <c r="D41" s="173" t="s">
        <v>1704</v>
      </c>
      <c r="E41" s="170" t="s">
        <v>1705</v>
      </c>
      <c r="F41" s="173"/>
      <c r="G41" s="172" t="str">
        <f t="shared" si="0"/>
        <v>143 g</v>
      </c>
      <c r="H41" s="172"/>
      <c r="I41" s="172"/>
      <c r="J41" s="282"/>
      <c r="K41" s="283" t="s">
        <v>179</v>
      </c>
      <c r="L41" s="41"/>
      <c r="M41" s="41"/>
      <c r="N41" s="41"/>
      <c r="O41" s="41"/>
      <c r="P41" s="32" t="s">
        <v>52</v>
      </c>
      <c r="Q41" s="30">
        <v>-85</v>
      </c>
      <c r="R41" s="4"/>
      <c r="S41" s="4"/>
      <c r="T41" s="4"/>
      <c r="U41" s="73"/>
      <c r="V41" s="79"/>
      <c r="W41" s="4"/>
      <c r="X41" s="4"/>
      <c r="Y41" s="4"/>
    </row>
    <row r="42" spans="1:25" ht="20.100000000000001" customHeight="1">
      <c r="A42" s="4" t="s">
        <v>26</v>
      </c>
      <c r="B42" s="173" t="s">
        <v>12</v>
      </c>
      <c r="C42" s="29" t="s">
        <v>168</v>
      </c>
      <c r="D42" s="173" t="s">
        <v>1704</v>
      </c>
      <c r="E42" s="170" t="s">
        <v>1706</v>
      </c>
      <c r="F42" s="173"/>
      <c r="G42" s="172" t="str">
        <f t="shared" si="0"/>
        <v>161 g</v>
      </c>
      <c r="H42" s="172"/>
      <c r="I42" s="172"/>
      <c r="J42" s="282"/>
      <c r="K42" s="283" t="s">
        <v>179</v>
      </c>
      <c r="L42" s="41">
        <v>9</v>
      </c>
      <c r="M42" s="41"/>
      <c r="N42" s="41"/>
      <c r="O42" s="41"/>
      <c r="P42" s="32" t="s">
        <v>52</v>
      </c>
      <c r="Q42" s="30">
        <v>-85</v>
      </c>
      <c r="R42" s="4"/>
      <c r="S42" s="4"/>
      <c r="T42" s="4"/>
      <c r="U42" s="73"/>
      <c r="V42" s="78"/>
      <c r="W42" s="4"/>
      <c r="X42" s="4"/>
      <c r="Y42" s="4"/>
    </row>
    <row r="43" spans="1:25" ht="20.100000000000001" customHeight="1">
      <c r="A43" s="4" t="s">
        <v>26</v>
      </c>
      <c r="B43" s="173" t="s">
        <v>12</v>
      </c>
      <c r="C43" s="29" t="s">
        <v>168</v>
      </c>
      <c r="D43" s="173" t="s">
        <v>1704</v>
      </c>
      <c r="E43" s="170" t="s">
        <v>1706</v>
      </c>
      <c r="F43" s="173"/>
      <c r="G43" s="172" t="str">
        <f t="shared" si="0"/>
        <v>161 g</v>
      </c>
      <c r="H43" s="172"/>
      <c r="I43" s="172"/>
      <c r="J43" s="282"/>
      <c r="K43" s="283" t="s">
        <v>179</v>
      </c>
      <c r="L43" s="41">
        <v>9</v>
      </c>
      <c r="M43" s="41"/>
      <c r="N43" s="41"/>
      <c r="O43" s="41"/>
      <c r="P43" s="32" t="s">
        <v>52</v>
      </c>
      <c r="Q43" s="30">
        <v>-85</v>
      </c>
      <c r="R43" s="4"/>
      <c r="S43" s="4"/>
      <c r="T43" s="4"/>
      <c r="U43" s="73"/>
      <c r="V43" s="78"/>
      <c r="W43" s="4"/>
      <c r="X43" s="4"/>
      <c r="Y43" s="4"/>
    </row>
    <row r="44" spans="1:25" ht="20.100000000000001" customHeight="1">
      <c r="A44" s="4" t="s">
        <v>527</v>
      </c>
      <c r="B44" s="173" t="s">
        <v>12</v>
      </c>
      <c r="C44" s="29" t="s">
        <v>168</v>
      </c>
      <c r="D44" s="173" t="s">
        <v>1704</v>
      </c>
      <c r="E44" s="170" t="s">
        <v>1706</v>
      </c>
      <c r="F44" s="173"/>
      <c r="G44" s="172" t="str">
        <f t="shared" si="0"/>
        <v>161 g</v>
      </c>
      <c r="H44" s="172"/>
      <c r="I44" s="172"/>
      <c r="J44" s="282"/>
      <c r="K44" s="283" t="s">
        <v>179</v>
      </c>
      <c r="L44" s="41"/>
      <c r="M44" s="41"/>
      <c r="N44" s="41"/>
      <c r="O44" s="41"/>
      <c r="P44" s="32" t="s">
        <v>52</v>
      </c>
      <c r="Q44" s="30">
        <v>-85</v>
      </c>
      <c r="R44" s="4"/>
      <c r="S44" s="4"/>
      <c r="T44" s="4"/>
      <c r="U44" s="73"/>
      <c r="V44" s="77"/>
      <c r="W44" s="4"/>
      <c r="X44" s="4"/>
      <c r="Y44" s="4"/>
    </row>
    <row r="45" spans="1:25" ht="20.100000000000001" customHeight="1">
      <c r="A45" s="4" t="s">
        <v>26</v>
      </c>
      <c r="B45" s="173" t="s">
        <v>12</v>
      </c>
      <c r="C45" s="29" t="s">
        <v>1703</v>
      </c>
      <c r="D45" s="173" t="s">
        <v>1704</v>
      </c>
      <c r="E45" s="170" t="s">
        <v>1706</v>
      </c>
      <c r="F45" s="173"/>
      <c r="G45" s="172" t="str">
        <f t="shared" si="0"/>
        <v>161 g</v>
      </c>
      <c r="H45" s="172"/>
      <c r="I45" s="172"/>
      <c r="J45" s="282"/>
      <c r="K45" s="283" t="s">
        <v>179</v>
      </c>
      <c r="L45" s="41"/>
      <c r="M45" s="41"/>
      <c r="N45" s="41"/>
      <c r="O45" s="41"/>
      <c r="P45" s="32" t="s">
        <v>52</v>
      </c>
      <c r="Q45" s="30">
        <v>-85</v>
      </c>
      <c r="R45" s="4"/>
      <c r="S45" s="4"/>
      <c r="T45" s="4"/>
      <c r="U45" s="73"/>
      <c r="V45" s="79"/>
      <c r="W45" s="4"/>
      <c r="X45" s="4"/>
      <c r="Y45" s="4"/>
    </row>
    <row r="46" spans="1:25" ht="20.100000000000001" customHeight="1">
      <c r="A46" s="4" t="s">
        <v>1663</v>
      </c>
      <c r="B46" s="35" t="s">
        <v>1666</v>
      </c>
      <c r="C46" s="29" t="s">
        <v>1654</v>
      </c>
      <c r="D46" s="63" t="s">
        <v>1657</v>
      </c>
      <c r="E46" s="63" t="s">
        <v>1658</v>
      </c>
      <c r="F46" s="63" t="s">
        <v>1661</v>
      </c>
      <c r="G46" s="60">
        <v>60</v>
      </c>
      <c r="H46" s="60"/>
      <c r="I46" s="60"/>
      <c r="J46" s="282"/>
      <c r="K46" s="36" t="s">
        <v>64</v>
      </c>
      <c r="L46" s="41"/>
      <c r="M46" s="41"/>
      <c r="N46" s="41"/>
      <c r="O46" s="41"/>
      <c r="P46" s="32" t="s">
        <v>52</v>
      </c>
      <c r="Q46" s="30">
        <v>-86</v>
      </c>
      <c r="R46" s="4"/>
      <c r="S46" s="4"/>
      <c r="T46" s="4"/>
      <c r="U46" s="73"/>
      <c r="V46" s="77" t="s">
        <v>487</v>
      </c>
      <c r="W46" s="4"/>
      <c r="X46" s="4"/>
      <c r="Y46" s="4"/>
    </row>
    <row r="47" spans="1:25" ht="20.100000000000001" customHeight="1">
      <c r="A47" s="4" t="s">
        <v>1664</v>
      </c>
      <c r="B47" s="35" t="s">
        <v>1667</v>
      </c>
      <c r="C47" s="29" t="s">
        <v>1655</v>
      </c>
      <c r="D47" s="63" t="s">
        <v>1659</v>
      </c>
      <c r="E47" s="63" t="s">
        <v>1660</v>
      </c>
      <c r="F47" s="63" t="s">
        <v>1661</v>
      </c>
      <c r="G47" s="60">
        <v>112.6</v>
      </c>
      <c r="H47" s="60"/>
      <c r="I47" s="60"/>
      <c r="J47" s="282"/>
      <c r="K47" s="36" t="s">
        <v>70</v>
      </c>
      <c r="L47" s="41"/>
      <c r="M47" s="41"/>
      <c r="N47" s="41"/>
      <c r="O47" s="41"/>
      <c r="P47" s="32" t="s">
        <v>52</v>
      </c>
      <c r="Q47" s="30">
        <v>-86</v>
      </c>
      <c r="R47" s="4"/>
      <c r="S47" s="4"/>
      <c r="T47" s="4"/>
      <c r="U47" s="73"/>
      <c r="V47" s="77" t="s">
        <v>488</v>
      </c>
      <c r="W47" s="4"/>
      <c r="X47" s="4"/>
      <c r="Y47" s="4"/>
    </row>
    <row r="48" spans="1:25" ht="20.100000000000001" customHeight="1">
      <c r="A48" s="4" t="s">
        <v>1665</v>
      </c>
      <c r="B48" s="35" t="s">
        <v>1668</v>
      </c>
      <c r="C48" s="29" t="s">
        <v>1656</v>
      </c>
      <c r="D48" s="63" t="s">
        <v>1659</v>
      </c>
      <c r="E48" s="63" t="s">
        <v>1662</v>
      </c>
      <c r="F48" s="63"/>
      <c r="G48" s="60">
        <v>148</v>
      </c>
      <c r="H48" s="60"/>
      <c r="I48" s="60"/>
      <c r="J48" s="282"/>
      <c r="K48" s="36" t="s">
        <v>71</v>
      </c>
      <c r="L48" s="41"/>
      <c r="M48" s="41"/>
      <c r="N48" s="41"/>
      <c r="O48" s="41"/>
      <c r="P48" s="32" t="s">
        <v>52</v>
      </c>
      <c r="Q48" s="30">
        <v>-86</v>
      </c>
      <c r="R48" s="4"/>
      <c r="S48" s="4"/>
      <c r="T48" s="4"/>
      <c r="U48" s="73"/>
      <c r="V48" s="78" t="s">
        <v>486</v>
      </c>
      <c r="W48" s="4"/>
      <c r="X48" s="4"/>
      <c r="Y48" s="4"/>
    </row>
    <row r="49" spans="1:25" ht="20.100000000000001" customHeight="1">
      <c r="A49" s="4"/>
      <c r="B49" s="35" t="s">
        <v>13</v>
      </c>
      <c r="C49" s="29"/>
      <c r="D49" s="63" t="s">
        <v>7</v>
      </c>
      <c r="E49" s="63">
        <v>200</v>
      </c>
      <c r="F49" s="63">
        <v>35</v>
      </c>
      <c r="G49" s="60">
        <v>235</v>
      </c>
      <c r="H49" s="60"/>
      <c r="I49" s="60"/>
      <c r="J49" s="282"/>
      <c r="K49" s="36" t="s">
        <v>6</v>
      </c>
      <c r="L49" s="30"/>
      <c r="M49" s="30"/>
      <c r="N49" s="30"/>
      <c r="O49" s="30"/>
      <c r="P49" s="32" t="s">
        <v>52</v>
      </c>
      <c r="Q49" s="30">
        <v>-85</v>
      </c>
      <c r="R49" s="4"/>
      <c r="S49" s="4"/>
      <c r="T49" s="4"/>
      <c r="U49" s="73"/>
      <c r="V49" s="78" t="s">
        <v>486</v>
      </c>
      <c r="W49" s="4"/>
      <c r="X49" s="4"/>
      <c r="Y49" s="4"/>
    </row>
    <row r="50" spans="1:25" ht="20.100000000000001" customHeight="1">
      <c r="A50" s="4" t="s">
        <v>21</v>
      </c>
      <c r="B50" s="35" t="s">
        <v>14</v>
      </c>
      <c r="C50" s="29" t="s">
        <v>165</v>
      </c>
      <c r="D50" s="63" t="s">
        <v>7</v>
      </c>
      <c r="E50" s="63">
        <v>138</v>
      </c>
      <c r="F50" s="63">
        <v>23</v>
      </c>
      <c r="G50" s="60">
        <v>161</v>
      </c>
      <c r="H50" s="60"/>
      <c r="I50" s="60"/>
      <c r="J50" s="282"/>
      <c r="K50" s="36" t="s">
        <v>15</v>
      </c>
      <c r="L50" s="30"/>
      <c r="M50" s="30"/>
      <c r="N50" s="30"/>
      <c r="O50" s="30"/>
      <c r="P50" s="32" t="s">
        <v>55</v>
      </c>
      <c r="Q50" s="30">
        <v>-80</v>
      </c>
      <c r="R50" s="4"/>
      <c r="S50" s="4"/>
      <c r="T50" s="4"/>
      <c r="U50" s="73"/>
      <c r="V50" s="77" t="s">
        <v>489</v>
      </c>
      <c r="W50" s="4"/>
      <c r="X50" s="4"/>
      <c r="Y50" s="4"/>
    </row>
    <row r="51" spans="1:25" ht="20.100000000000001" customHeight="1">
      <c r="A51" s="4" t="s">
        <v>163</v>
      </c>
      <c r="B51" s="35" t="s">
        <v>14</v>
      </c>
      <c r="C51" s="29" t="s">
        <v>165</v>
      </c>
      <c r="D51" s="63" t="s">
        <v>7</v>
      </c>
      <c r="E51" s="63">
        <v>138</v>
      </c>
      <c r="F51" s="63">
        <v>23</v>
      </c>
      <c r="G51" s="60">
        <v>161</v>
      </c>
      <c r="H51" s="60"/>
      <c r="I51" s="60"/>
      <c r="J51" s="282"/>
      <c r="K51" s="36" t="s">
        <v>164</v>
      </c>
      <c r="L51" s="30"/>
      <c r="M51" s="30"/>
      <c r="N51" s="30"/>
      <c r="O51" s="30"/>
      <c r="P51" s="32" t="s">
        <v>55</v>
      </c>
      <c r="Q51" s="30">
        <v>-80</v>
      </c>
      <c r="R51" s="4"/>
      <c r="S51" s="4"/>
      <c r="T51" s="4"/>
      <c r="U51" s="73"/>
      <c r="V51" s="77" t="s">
        <v>489</v>
      </c>
      <c r="W51" s="4"/>
      <c r="X51" s="4"/>
      <c r="Y51" s="4"/>
    </row>
    <row r="52" spans="1:25" ht="20.100000000000001" customHeight="1">
      <c r="A52" s="4" t="s">
        <v>56</v>
      </c>
      <c r="B52" s="173" t="s">
        <v>60</v>
      </c>
      <c r="C52" s="29" t="s">
        <v>67</v>
      </c>
      <c r="D52" s="173" t="s">
        <v>1704</v>
      </c>
      <c r="E52" s="174" t="s">
        <v>1707</v>
      </c>
      <c r="F52" s="173"/>
      <c r="G52" s="172" t="str">
        <f>E52</f>
        <v>100 g</v>
      </c>
      <c r="H52" s="172"/>
      <c r="I52" s="172"/>
      <c r="J52" s="282"/>
      <c r="K52" s="283" t="s">
        <v>500</v>
      </c>
      <c r="L52" s="30"/>
      <c r="M52" s="30"/>
      <c r="N52" s="30"/>
      <c r="O52" s="30"/>
      <c r="P52" s="32" t="s">
        <v>52</v>
      </c>
      <c r="Q52" s="30">
        <v>-60</v>
      </c>
      <c r="R52" s="4"/>
      <c r="S52" s="4"/>
      <c r="T52" s="4"/>
      <c r="U52" s="73"/>
      <c r="V52" s="77" t="s">
        <v>441</v>
      </c>
      <c r="W52" s="4"/>
      <c r="X52" s="4"/>
      <c r="Y52" s="4"/>
    </row>
    <row r="53" spans="1:25" ht="20.100000000000001" customHeight="1">
      <c r="A53" s="4" t="s">
        <v>56</v>
      </c>
      <c r="B53" s="173" t="s">
        <v>60</v>
      </c>
      <c r="C53" s="29" t="s">
        <v>67</v>
      </c>
      <c r="D53" s="173" t="s">
        <v>1704</v>
      </c>
      <c r="E53" s="174" t="s">
        <v>1707</v>
      </c>
      <c r="F53" s="173"/>
      <c r="G53" s="172" t="str">
        <f t="shared" ref="G53:G60" si="1">E53</f>
        <v>100 g</v>
      </c>
      <c r="H53" s="172"/>
      <c r="I53" s="172"/>
      <c r="J53" s="282"/>
      <c r="K53" s="283" t="s">
        <v>500</v>
      </c>
      <c r="L53" s="30"/>
      <c r="M53" s="30"/>
      <c r="N53" s="30"/>
      <c r="O53" s="30"/>
      <c r="P53" s="32" t="s">
        <v>52</v>
      </c>
      <c r="Q53" s="30">
        <v>-60</v>
      </c>
      <c r="R53" s="4"/>
      <c r="S53" s="4"/>
      <c r="T53" s="4"/>
      <c r="U53" s="73"/>
      <c r="V53" s="77"/>
      <c r="W53" s="4"/>
      <c r="X53" s="4"/>
      <c r="Y53" s="4"/>
    </row>
    <row r="54" spans="1:25" ht="20.100000000000001" customHeight="1">
      <c r="A54" s="4"/>
      <c r="B54" s="173" t="s">
        <v>1947</v>
      </c>
      <c r="C54" s="29" t="s">
        <v>1948</v>
      </c>
      <c r="D54" s="173" t="s">
        <v>1704</v>
      </c>
      <c r="E54" s="174" t="s">
        <v>1949</v>
      </c>
      <c r="F54" s="173"/>
      <c r="G54" s="172" t="s">
        <v>1950</v>
      </c>
      <c r="H54" s="172"/>
      <c r="I54" s="172"/>
      <c r="J54" s="282"/>
      <c r="K54" s="283" t="s">
        <v>500</v>
      </c>
      <c r="L54" s="30"/>
      <c r="M54" s="30"/>
      <c r="N54" s="30"/>
      <c r="O54" s="30"/>
      <c r="P54" s="32"/>
      <c r="Q54" s="30"/>
      <c r="R54" s="4"/>
      <c r="S54" s="4"/>
      <c r="T54" s="4"/>
      <c r="U54" s="73"/>
      <c r="V54" s="77"/>
      <c r="W54" s="4"/>
      <c r="X54" s="4"/>
      <c r="Y54" s="4"/>
    </row>
    <row r="55" spans="1:25" ht="20.100000000000001" customHeight="1">
      <c r="A55" s="4" t="s">
        <v>58</v>
      </c>
      <c r="B55" s="173" t="s">
        <v>61</v>
      </c>
      <c r="C55" s="29" t="s">
        <v>68</v>
      </c>
      <c r="D55" s="173" t="s">
        <v>1704</v>
      </c>
      <c r="E55" s="174" t="s">
        <v>1708</v>
      </c>
      <c r="F55" s="173"/>
      <c r="G55" s="172" t="str">
        <f t="shared" si="1"/>
        <v>166 g</v>
      </c>
      <c r="H55" s="172"/>
      <c r="I55" s="172"/>
      <c r="J55" s="282"/>
      <c r="K55" s="283" t="s">
        <v>547</v>
      </c>
      <c r="L55" s="30"/>
      <c r="M55" s="30"/>
      <c r="N55" s="30"/>
      <c r="O55" s="30"/>
      <c r="P55" s="32" t="s">
        <v>52</v>
      </c>
      <c r="Q55" s="30">
        <v>-60</v>
      </c>
      <c r="R55" s="4"/>
      <c r="S55" s="4"/>
      <c r="T55" s="4"/>
      <c r="U55" s="73"/>
      <c r="V55" s="77" t="s">
        <v>487</v>
      </c>
      <c r="W55" s="4"/>
      <c r="X55" s="4"/>
      <c r="Y55" s="4"/>
    </row>
    <row r="56" spans="1:25" ht="20.100000000000001" customHeight="1">
      <c r="A56" s="4" t="s">
        <v>58</v>
      </c>
      <c r="B56" s="173" t="s">
        <v>61</v>
      </c>
      <c r="C56" s="29" t="s">
        <v>68</v>
      </c>
      <c r="D56" s="173" t="s">
        <v>1704</v>
      </c>
      <c r="E56" s="174" t="s">
        <v>1708</v>
      </c>
      <c r="F56" s="173"/>
      <c r="G56" s="172" t="str">
        <f t="shared" si="1"/>
        <v>166 g</v>
      </c>
      <c r="H56" s="172"/>
      <c r="I56" s="172"/>
      <c r="J56" s="282"/>
      <c r="K56" s="283" t="s">
        <v>547</v>
      </c>
      <c r="L56" s="30"/>
      <c r="M56" s="30"/>
      <c r="N56" s="30"/>
      <c r="O56" s="30"/>
      <c r="P56" s="32"/>
      <c r="Q56" s="30"/>
      <c r="R56" s="4"/>
      <c r="S56" s="4"/>
      <c r="T56" s="4"/>
      <c r="U56" s="73"/>
      <c r="V56" s="77"/>
      <c r="W56" s="4"/>
      <c r="X56" s="4"/>
      <c r="Y56" s="4"/>
    </row>
    <row r="57" spans="1:25" ht="20.100000000000001" customHeight="1">
      <c r="A57" s="4" t="s">
        <v>58</v>
      </c>
      <c r="B57" s="173" t="s">
        <v>61</v>
      </c>
      <c r="C57" s="29" t="s">
        <v>68</v>
      </c>
      <c r="D57" s="173" t="s">
        <v>1704</v>
      </c>
      <c r="E57" s="174" t="s">
        <v>1708</v>
      </c>
      <c r="F57" s="173"/>
      <c r="G57" s="172" t="str">
        <f t="shared" si="1"/>
        <v>166 g</v>
      </c>
      <c r="H57" s="172"/>
      <c r="I57" s="172"/>
      <c r="J57" s="282"/>
      <c r="K57" s="283" t="s">
        <v>547</v>
      </c>
      <c r="L57" s="30"/>
      <c r="M57" s="30"/>
      <c r="N57" s="30"/>
      <c r="O57" s="30"/>
      <c r="P57" s="32"/>
      <c r="Q57" s="30"/>
      <c r="R57" s="4"/>
      <c r="S57" s="4"/>
      <c r="T57" s="4"/>
      <c r="U57" s="73"/>
      <c r="V57" s="77"/>
      <c r="W57" s="4"/>
      <c r="X57" s="4"/>
      <c r="Y57" s="4"/>
    </row>
    <row r="58" spans="1:25" ht="20.100000000000001" customHeight="1">
      <c r="A58" s="4" t="s">
        <v>57</v>
      </c>
      <c r="B58" s="173" t="s">
        <v>62</v>
      </c>
      <c r="C58" s="29" t="s">
        <v>156</v>
      </c>
      <c r="D58" s="173" t="s">
        <v>1704</v>
      </c>
      <c r="E58" s="174" t="s">
        <v>1709</v>
      </c>
      <c r="F58" s="173"/>
      <c r="G58" s="172" t="str">
        <f t="shared" si="1"/>
        <v>195 g</v>
      </c>
      <c r="H58" s="172"/>
      <c r="I58" s="172"/>
      <c r="J58" s="282"/>
      <c r="K58" s="283" t="s">
        <v>547</v>
      </c>
      <c r="L58" s="30"/>
      <c r="M58" s="30"/>
      <c r="N58" s="30"/>
      <c r="O58" s="30"/>
      <c r="P58" s="32" t="s">
        <v>52</v>
      </c>
      <c r="Q58" s="30">
        <v>-60</v>
      </c>
      <c r="R58" s="4"/>
      <c r="S58" s="4"/>
      <c r="T58" s="4"/>
      <c r="U58" s="73"/>
      <c r="V58" s="77" t="s">
        <v>488</v>
      </c>
      <c r="W58" s="4"/>
      <c r="X58" s="4"/>
      <c r="Y58" s="4"/>
    </row>
    <row r="59" spans="1:25" ht="20.100000000000001" customHeight="1">
      <c r="A59" s="4" t="s">
        <v>57</v>
      </c>
      <c r="B59" s="173" t="s">
        <v>62</v>
      </c>
      <c r="C59" s="29" t="s">
        <v>156</v>
      </c>
      <c r="D59" s="173" t="s">
        <v>1704</v>
      </c>
      <c r="E59" s="174" t="s">
        <v>1709</v>
      </c>
      <c r="F59" s="173"/>
      <c r="G59" s="172" t="str">
        <f t="shared" si="1"/>
        <v>195 g</v>
      </c>
      <c r="H59" s="172"/>
      <c r="I59" s="172"/>
      <c r="J59" s="282"/>
      <c r="K59" s="283" t="s">
        <v>547</v>
      </c>
      <c r="L59" s="30"/>
      <c r="M59" s="30"/>
      <c r="N59" s="30"/>
      <c r="O59" s="30"/>
      <c r="P59" s="32" t="s">
        <v>52</v>
      </c>
      <c r="Q59" s="30"/>
      <c r="R59" s="4"/>
      <c r="S59" s="4"/>
      <c r="T59" s="4"/>
      <c r="U59" s="73"/>
      <c r="V59" s="77" t="s">
        <v>488</v>
      </c>
      <c r="W59" s="4"/>
      <c r="X59" s="4"/>
      <c r="Y59" s="4"/>
    </row>
    <row r="60" spans="1:25" ht="20.100000000000001" customHeight="1">
      <c r="A60" s="4" t="s">
        <v>59</v>
      </c>
      <c r="B60" s="173" t="s">
        <v>63</v>
      </c>
      <c r="C60" s="29" t="s">
        <v>386</v>
      </c>
      <c r="D60" s="173" t="s">
        <v>1704</v>
      </c>
      <c r="E60" s="174" t="s">
        <v>1710</v>
      </c>
      <c r="F60" s="173"/>
      <c r="G60" s="172" t="str">
        <f t="shared" si="1"/>
        <v>170 g</v>
      </c>
      <c r="H60" s="172"/>
      <c r="I60" s="172"/>
      <c r="J60" s="282"/>
      <c r="K60" s="283" t="s">
        <v>71</v>
      </c>
      <c r="L60" s="30"/>
      <c r="M60" s="30"/>
      <c r="N60" s="30"/>
      <c r="O60" s="30"/>
      <c r="P60" s="32" t="s">
        <v>52</v>
      </c>
      <c r="Q60" s="30">
        <v>-60</v>
      </c>
      <c r="R60" s="4"/>
      <c r="S60" s="4"/>
      <c r="T60" s="4"/>
      <c r="U60" s="73"/>
      <c r="V60" s="78" t="s">
        <v>486</v>
      </c>
      <c r="W60" s="4"/>
      <c r="X60" s="4"/>
      <c r="Y60" s="4"/>
    </row>
    <row r="61" spans="1:25" ht="20.100000000000001" customHeight="1">
      <c r="A61" s="4" t="s">
        <v>170</v>
      </c>
      <c r="B61" s="35" t="s">
        <v>171</v>
      </c>
      <c r="C61" s="29"/>
      <c r="D61" s="63"/>
      <c r="E61" s="63"/>
      <c r="F61" s="63"/>
      <c r="G61" s="60"/>
      <c r="H61" s="60"/>
      <c r="I61" s="60"/>
      <c r="J61" s="282"/>
      <c r="K61" s="36"/>
      <c r="L61" s="30"/>
      <c r="M61" s="30"/>
      <c r="N61" s="30"/>
      <c r="O61" s="30"/>
      <c r="P61" s="32" t="s">
        <v>52</v>
      </c>
      <c r="Q61" s="30">
        <v>-60</v>
      </c>
      <c r="R61" s="4"/>
      <c r="S61" s="4"/>
      <c r="T61" s="4"/>
      <c r="U61" s="73"/>
      <c r="V61" s="80"/>
      <c r="W61" s="4"/>
      <c r="X61" s="4"/>
      <c r="Y61" s="4"/>
    </row>
    <row r="62" spans="1:25" ht="20.100000000000001" customHeight="1">
      <c r="A62" s="4"/>
      <c r="B62" s="305" t="s">
        <v>142</v>
      </c>
      <c r="C62" s="306" t="s">
        <v>149</v>
      </c>
      <c r="D62" s="305" t="s">
        <v>7</v>
      </c>
      <c r="E62" s="305">
        <v>170</v>
      </c>
      <c r="F62" s="305"/>
      <c r="G62" s="307">
        <v>170</v>
      </c>
      <c r="H62" s="307"/>
      <c r="I62" s="307"/>
      <c r="J62" s="308"/>
      <c r="K62" s="283" t="s">
        <v>64</v>
      </c>
      <c r="L62" s="30"/>
      <c r="M62" s="30"/>
      <c r="N62" s="30"/>
      <c r="O62" s="30"/>
      <c r="P62" s="32" t="s">
        <v>52</v>
      </c>
      <c r="Q62" s="30"/>
      <c r="R62" s="4"/>
      <c r="S62" s="4"/>
      <c r="T62" s="4"/>
      <c r="U62" s="73"/>
      <c r="V62" s="77" t="s">
        <v>487</v>
      </c>
      <c r="W62" s="4"/>
      <c r="X62" s="4"/>
      <c r="Y62" s="4"/>
    </row>
    <row r="63" spans="1:25" ht="20.100000000000001" customHeight="1">
      <c r="A63" s="4"/>
      <c r="B63" s="305" t="s">
        <v>143</v>
      </c>
      <c r="C63" s="306" t="s">
        <v>148</v>
      </c>
      <c r="D63" s="305" t="s">
        <v>7</v>
      </c>
      <c r="E63" s="305">
        <v>205</v>
      </c>
      <c r="F63" s="305"/>
      <c r="G63" s="307">
        <v>205</v>
      </c>
      <c r="H63" s="307"/>
      <c r="I63" s="307"/>
      <c r="J63" s="308"/>
      <c r="K63" s="283" t="s">
        <v>70</v>
      </c>
      <c r="L63" s="30"/>
      <c r="M63" s="30"/>
      <c r="N63" s="30"/>
      <c r="O63" s="30"/>
      <c r="P63" s="32" t="s">
        <v>52</v>
      </c>
      <c r="Q63" s="30"/>
      <c r="R63" s="4"/>
      <c r="S63" s="4"/>
      <c r="T63" s="4"/>
      <c r="U63" s="73"/>
      <c r="V63" s="77" t="s">
        <v>488</v>
      </c>
      <c r="W63" s="4"/>
      <c r="X63" s="4"/>
      <c r="Y63" s="4"/>
    </row>
    <row r="64" spans="1:25" ht="20.100000000000001" customHeight="1">
      <c r="A64" s="4"/>
      <c r="B64" s="305" t="s">
        <v>144</v>
      </c>
      <c r="C64" s="306" t="s">
        <v>147</v>
      </c>
      <c r="D64" s="305" t="s">
        <v>159</v>
      </c>
      <c r="E64" s="305">
        <v>170</v>
      </c>
      <c r="F64" s="305">
        <v>5</v>
      </c>
      <c r="G64" s="307">
        <v>175</v>
      </c>
      <c r="H64" s="307"/>
      <c r="I64" s="307"/>
      <c r="J64" s="308"/>
      <c r="K64" s="283" t="s">
        <v>64</v>
      </c>
      <c r="L64" s="30"/>
      <c r="M64" s="30"/>
      <c r="N64" s="30"/>
      <c r="O64" s="30"/>
      <c r="P64" s="32" t="s">
        <v>52</v>
      </c>
      <c r="Q64" s="30">
        <v>-85</v>
      </c>
      <c r="R64" s="4"/>
      <c r="S64" s="4"/>
      <c r="T64" s="4"/>
      <c r="U64" s="73"/>
      <c r="V64" s="77" t="s">
        <v>487</v>
      </c>
      <c r="W64" s="4"/>
      <c r="X64" s="4"/>
      <c r="Y64" s="4"/>
    </row>
    <row r="65" spans="1:25" ht="20.100000000000001" customHeight="1">
      <c r="A65" s="4"/>
      <c r="B65" s="305" t="s">
        <v>145</v>
      </c>
      <c r="C65" s="306" t="s">
        <v>150</v>
      </c>
      <c r="D65" s="305" t="s">
        <v>159</v>
      </c>
      <c r="E65" s="305">
        <v>200</v>
      </c>
      <c r="F65" s="305">
        <v>35</v>
      </c>
      <c r="G65" s="307">
        <v>235</v>
      </c>
      <c r="H65" s="307"/>
      <c r="I65" s="307"/>
      <c r="J65" s="308"/>
      <c r="K65" s="283" t="s">
        <v>71</v>
      </c>
      <c r="L65" s="30"/>
      <c r="M65" s="30"/>
      <c r="N65" s="30"/>
      <c r="O65" s="30"/>
      <c r="P65" s="32" t="s">
        <v>52</v>
      </c>
      <c r="Q65" s="30">
        <v>-85</v>
      </c>
      <c r="R65" s="4"/>
      <c r="S65" s="4"/>
      <c r="T65" s="4"/>
      <c r="U65" s="73"/>
      <c r="V65" s="78" t="s">
        <v>486</v>
      </c>
      <c r="W65" s="4"/>
      <c r="X65" s="4"/>
      <c r="Y65" s="4"/>
    </row>
    <row r="66" spans="1:25" s="312" customFormat="1" ht="20.100000000000001" customHeight="1">
      <c r="A66" s="309"/>
      <c r="B66" s="305" t="s">
        <v>233</v>
      </c>
      <c r="C66" s="306" t="s">
        <v>66</v>
      </c>
      <c r="D66" s="305" t="s">
        <v>548</v>
      </c>
      <c r="E66" s="305">
        <v>50</v>
      </c>
      <c r="F66" s="305"/>
      <c r="G66" s="307">
        <v>50</v>
      </c>
      <c r="H66" s="307"/>
      <c r="I66" s="307"/>
      <c r="J66" s="308"/>
      <c r="K66" s="283" t="s">
        <v>500</v>
      </c>
      <c r="L66" s="310"/>
      <c r="M66" s="310"/>
      <c r="N66" s="310"/>
      <c r="O66" s="310"/>
      <c r="P66" s="311" t="s">
        <v>52</v>
      </c>
      <c r="Q66" s="30">
        <v>-45</v>
      </c>
      <c r="R66" s="4"/>
      <c r="S66" s="4"/>
      <c r="T66" s="4"/>
      <c r="U66" s="73"/>
      <c r="V66" s="77" t="s">
        <v>487</v>
      </c>
      <c r="W66" s="309"/>
      <c r="X66" s="309"/>
      <c r="Y66" s="309"/>
    </row>
    <row r="67" spans="1:25" ht="20.100000000000001" customHeight="1">
      <c r="A67" s="4"/>
      <c r="B67" s="173" t="s">
        <v>234</v>
      </c>
      <c r="C67" s="175" t="s">
        <v>68</v>
      </c>
      <c r="D67" s="173" t="s">
        <v>548</v>
      </c>
      <c r="E67" s="173">
        <v>65</v>
      </c>
      <c r="F67" s="173"/>
      <c r="G67" s="172">
        <v>65</v>
      </c>
      <c r="H67" s="172"/>
      <c r="I67" s="172"/>
      <c r="J67" s="291"/>
      <c r="K67" s="283" t="s">
        <v>547</v>
      </c>
      <c r="L67" s="176"/>
      <c r="M67" s="176"/>
      <c r="N67" s="176"/>
      <c r="O67" s="176"/>
      <c r="P67" s="32" t="s">
        <v>52</v>
      </c>
      <c r="Q67" s="30">
        <v>-45</v>
      </c>
      <c r="R67" s="4"/>
      <c r="S67" s="4"/>
      <c r="T67" s="4"/>
      <c r="U67" s="73"/>
      <c r="V67" s="77" t="s">
        <v>488</v>
      </c>
      <c r="W67" s="4"/>
      <c r="X67" s="4"/>
      <c r="Y67" s="4"/>
    </row>
    <row r="68" spans="1:25" ht="20.100000000000001" customHeight="1">
      <c r="A68" s="4"/>
      <c r="B68" s="173" t="s">
        <v>235</v>
      </c>
      <c r="C68" s="175" t="s">
        <v>1653</v>
      </c>
      <c r="D68" s="173" t="s">
        <v>548</v>
      </c>
      <c r="E68" s="173">
        <v>70</v>
      </c>
      <c r="F68" s="173"/>
      <c r="G68" s="172">
        <v>70</v>
      </c>
      <c r="H68" s="172"/>
      <c r="I68" s="172"/>
      <c r="J68" s="291"/>
      <c r="K68" s="283" t="s">
        <v>547</v>
      </c>
      <c r="L68" s="176"/>
      <c r="M68" s="176"/>
      <c r="N68" s="176"/>
      <c r="O68" s="176"/>
      <c r="P68" s="32" t="s">
        <v>52</v>
      </c>
      <c r="Q68" s="30">
        <v>-45</v>
      </c>
      <c r="R68" s="4"/>
      <c r="S68" s="4"/>
      <c r="T68" s="4"/>
      <c r="U68" s="73"/>
      <c r="V68" s="77" t="s">
        <v>488</v>
      </c>
      <c r="W68" s="4"/>
      <c r="X68" s="4"/>
      <c r="Y68" s="4"/>
    </row>
    <row r="69" spans="1:25" ht="20.100000000000001" customHeight="1">
      <c r="A69" s="4"/>
      <c r="B69" s="173" t="s">
        <v>380</v>
      </c>
      <c r="C69" s="175" t="s">
        <v>69</v>
      </c>
      <c r="D69" s="173" t="s">
        <v>548</v>
      </c>
      <c r="E69" s="173">
        <v>120</v>
      </c>
      <c r="F69" s="173"/>
      <c r="G69" s="172">
        <v>120</v>
      </c>
      <c r="H69" s="172"/>
      <c r="I69" s="172"/>
      <c r="J69" s="291"/>
      <c r="K69" s="283" t="s">
        <v>547</v>
      </c>
      <c r="L69" s="176"/>
      <c r="M69" s="176"/>
      <c r="N69" s="176"/>
      <c r="O69" s="176"/>
      <c r="P69" s="32" t="s">
        <v>52</v>
      </c>
      <c r="Q69" s="30"/>
      <c r="R69" s="4"/>
      <c r="S69" s="4"/>
      <c r="T69" s="4"/>
      <c r="U69" s="73"/>
      <c r="V69" s="77" t="s">
        <v>488</v>
      </c>
      <c r="W69" s="4"/>
      <c r="X69" s="4"/>
      <c r="Y69" s="4"/>
    </row>
    <row r="70" spans="1:25" ht="20.100000000000001" customHeight="1">
      <c r="A70" s="4" t="s">
        <v>39</v>
      </c>
      <c r="B70" s="35" t="s">
        <v>44</v>
      </c>
      <c r="C70" s="29" t="s">
        <v>146</v>
      </c>
      <c r="D70" s="63" t="s">
        <v>2</v>
      </c>
      <c r="E70" s="63">
        <v>110</v>
      </c>
      <c r="F70" s="63"/>
      <c r="G70" s="60"/>
      <c r="H70" s="60"/>
      <c r="I70" s="60"/>
      <c r="J70" s="282"/>
      <c r="K70" s="36" t="s">
        <v>232</v>
      </c>
      <c r="L70" s="30"/>
      <c r="M70" s="30"/>
      <c r="N70" s="30"/>
      <c r="O70" s="30"/>
      <c r="P70" s="32" t="s">
        <v>53</v>
      </c>
      <c r="Q70" s="30">
        <v>-45</v>
      </c>
      <c r="R70" s="4"/>
      <c r="S70" s="4"/>
      <c r="T70" s="4"/>
      <c r="U70" s="73"/>
      <c r="V70" s="77" t="s">
        <v>487</v>
      </c>
      <c r="W70" s="4"/>
      <c r="X70" s="4"/>
      <c r="Y70" s="4"/>
    </row>
    <row r="71" spans="1:25" ht="20.100000000000001" customHeight="1">
      <c r="A71" s="4" t="s">
        <v>40</v>
      </c>
      <c r="B71" s="35" t="s">
        <v>45</v>
      </c>
      <c r="C71" s="29" t="s">
        <v>172</v>
      </c>
      <c r="D71" s="63" t="s">
        <v>2</v>
      </c>
      <c r="E71" s="63">
        <v>180</v>
      </c>
      <c r="F71" s="63"/>
      <c r="G71" s="60"/>
      <c r="H71" s="60"/>
      <c r="I71" s="60"/>
      <c r="J71" s="282"/>
      <c r="K71" s="36" t="s">
        <v>10</v>
      </c>
      <c r="L71" s="30"/>
      <c r="M71" s="30"/>
      <c r="N71" s="30"/>
      <c r="O71" s="30"/>
      <c r="P71" s="32" t="s">
        <v>53</v>
      </c>
      <c r="Q71" s="30">
        <v>-45</v>
      </c>
      <c r="R71" s="4"/>
      <c r="S71" s="4"/>
      <c r="T71" s="4"/>
      <c r="U71" s="73"/>
      <c r="V71" s="77" t="s">
        <v>488</v>
      </c>
      <c r="W71" s="4"/>
      <c r="X71" s="4"/>
      <c r="Y71" s="4"/>
    </row>
    <row r="72" spans="1:25" ht="20.100000000000001" customHeight="1">
      <c r="A72" s="4" t="s">
        <v>41</v>
      </c>
      <c r="B72" s="35" t="s">
        <v>46</v>
      </c>
      <c r="C72" s="29" t="s">
        <v>173</v>
      </c>
      <c r="D72" s="63" t="s">
        <v>2</v>
      </c>
      <c r="E72" s="63">
        <v>200</v>
      </c>
      <c r="F72" s="63"/>
      <c r="G72" s="60"/>
      <c r="H72" s="60"/>
      <c r="I72" s="60"/>
      <c r="J72" s="282"/>
      <c r="K72" s="36" t="s">
        <v>259</v>
      </c>
      <c r="L72" s="30"/>
      <c r="M72" s="30"/>
      <c r="N72" s="30"/>
      <c r="O72" s="30"/>
      <c r="P72" s="32" t="s">
        <v>53</v>
      </c>
      <c r="Q72" s="30">
        <v>-45</v>
      </c>
      <c r="R72" s="4"/>
      <c r="S72" s="4"/>
      <c r="T72" s="4"/>
      <c r="U72" s="73"/>
      <c r="V72" s="77" t="s">
        <v>458</v>
      </c>
      <c r="W72" s="4"/>
      <c r="X72" s="4"/>
      <c r="Y72" s="4"/>
    </row>
    <row r="73" spans="1:25" ht="20.100000000000001" customHeight="1">
      <c r="A73" s="4" t="s">
        <v>42</v>
      </c>
      <c r="B73" s="35" t="s">
        <v>47</v>
      </c>
      <c r="C73" s="29" t="s">
        <v>174</v>
      </c>
      <c r="D73" s="63" t="s">
        <v>2</v>
      </c>
      <c r="E73" s="63">
        <v>220</v>
      </c>
      <c r="F73" s="63"/>
      <c r="G73" s="60"/>
      <c r="H73" s="60"/>
      <c r="I73" s="60"/>
      <c r="J73" s="282"/>
      <c r="K73" s="36" t="s">
        <v>1</v>
      </c>
      <c r="L73" s="30"/>
      <c r="M73" s="30"/>
      <c r="N73" s="30"/>
      <c r="O73" s="30"/>
      <c r="P73" s="32" t="s">
        <v>53</v>
      </c>
      <c r="Q73" s="30">
        <v>-45</v>
      </c>
      <c r="R73" s="4"/>
      <c r="S73" s="4"/>
      <c r="T73" s="4"/>
      <c r="U73" s="73"/>
      <c r="V73" s="77" t="s">
        <v>487</v>
      </c>
      <c r="W73" s="4"/>
      <c r="X73" s="4"/>
      <c r="Y73" s="4"/>
    </row>
    <row r="74" spans="1:25" ht="20.100000000000001" customHeight="1">
      <c r="A74" s="4" t="s">
        <v>43</v>
      </c>
      <c r="B74" s="35" t="s">
        <v>48</v>
      </c>
      <c r="C74" s="29" t="s">
        <v>175</v>
      </c>
      <c r="D74" s="63" t="s">
        <v>2</v>
      </c>
      <c r="E74" s="63">
        <v>220</v>
      </c>
      <c r="F74" s="63"/>
      <c r="G74" s="60"/>
      <c r="H74" s="60"/>
      <c r="I74" s="60"/>
      <c r="J74" s="282"/>
      <c r="K74" s="36" t="s">
        <v>1</v>
      </c>
      <c r="L74" s="30"/>
      <c r="M74" s="30"/>
      <c r="N74" s="30"/>
      <c r="O74" s="30"/>
      <c r="P74" s="32" t="s">
        <v>53</v>
      </c>
      <c r="Q74" s="30">
        <v>-45</v>
      </c>
      <c r="R74" s="4"/>
      <c r="S74" s="4"/>
      <c r="T74" s="4"/>
      <c r="U74" s="73"/>
      <c r="V74" s="77" t="s">
        <v>487</v>
      </c>
      <c r="W74" s="4"/>
      <c r="X74" s="4"/>
      <c r="Y74" s="4"/>
    </row>
    <row r="75" spans="1:25">
      <c r="J75" s="286"/>
      <c r="K75" s="286"/>
    </row>
    <row r="76" spans="1:25" ht="20.100000000000001" customHeight="1">
      <c r="A76" s="4" t="s">
        <v>541</v>
      </c>
      <c r="B76" s="35" t="s">
        <v>297</v>
      </c>
      <c r="C76" s="29" t="s">
        <v>542</v>
      </c>
      <c r="D76" s="63" t="s">
        <v>82</v>
      </c>
      <c r="E76" s="63">
        <v>225</v>
      </c>
      <c r="F76" s="63"/>
      <c r="G76" s="60">
        <v>225</v>
      </c>
      <c r="H76" s="60"/>
      <c r="I76" s="60"/>
      <c r="J76" s="282"/>
      <c r="K76" s="36" t="s">
        <v>298</v>
      </c>
      <c r="L76" s="30"/>
      <c r="M76" s="30"/>
      <c r="N76" s="30"/>
      <c r="O76" s="30"/>
      <c r="P76" s="32" t="s">
        <v>50</v>
      </c>
      <c r="Q76" s="30"/>
      <c r="R76" s="4">
        <v>230</v>
      </c>
      <c r="S76" s="4">
        <v>1.04</v>
      </c>
      <c r="T76" s="4">
        <v>224</v>
      </c>
      <c r="U76" s="73">
        <v>50</v>
      </c>
      <c r="V76" s="77" t="s">
        <v>489</v>
      </c>
      <c r="W76" s="4"/>
      <c r="X76" s="4"/>
      <c r="Y76" s="4"/>
    </row>
    <row r="77" spans="1:25" ht="20.100000000000001" customHeight="1">
      <c r="A77" s="4" t="s">
        <v>541</v>
      </c>
      <c r="B77" s="35" t="s">
        <v>297</v>
      </c>
      <c r="C77" s="29" t="s">
        <v>542</v>
      </c>
      <c r="D77" s="63"/>
      <c r="E77" s="63"/>
      <c r="F77" s="63"/>
      <c r="G77" s="60"/>
      <c r="H77" s="60"/>
      <c r="I77" s="60"/>
      <c r="J77" s="282"/>
      <c r="K77" s="36" t="s">
        <v>301</v>
      </c>
      <c r="L77" s="30"/>
      <c r="M77" s="30"/>
      <c r="N77" s="30"/>
      <c r="O77" s="30"/>
      <c r="P77" s="32" t="s">
        <v>50</v>
      </c>
      <c r="Q77" s="30"/>
      <c r="R77" s="4"/>
      <c r="S77" s="4"/>
      <c r="T77" s="4"/>
      <c r="U77" s="73"/>
      <c r="V77" s="77"/>
      <c r="W77" s="4"/>
      <c r="X77" s="4"/>
      <c r="Y77" s="4"/>
    </row>
    <row r="78" spans="1:25" ht="20.100000000000001" customHeight="1">
      <c r="A78" s="4" t="s">
        <v>358</v>
      </c>
      <c r="B78" s="35" t="s">
        <v>361</v>
      </c>
      <c r="C78" s="29" t="s">
        <v>362</v>
      </c>
      <c r="D78" s="63"/>
      <c r="E78" s="63"/>
      <c r="F78" s="63"/>
      <c r="G78" s="60"/>
      <c r="H78" s="60"/>
      <c r="I78" s="60"/>
      <c r="J78" s="36"/>
      <c r="K78" s="36"/>
      <c r="L78" s="30"/>
      <c r="M78" s="30"/>
      <c r="N78" s="30"/>
      <c r="O78" s="30"/>
      <c r="P78" s="32" t="s">
        <v>53</v>
      </c>
      <c r="Q78" s="30"/>
      <c r="R78" s="4"/>
      <c r="S78" s="4"/>
      <c r="T78" s="4"/>
      <c r="U78" s="73"/>
      <c r="V78" s="80"/>
      <c r="W78" s="4"/>
      <c r="X78" s="4"/>
      <c r="Y78" s="4"/>
    </row>
    <row r="79" spans="1:25" ht="20.100000000000001" customHeight="1">
      <c r="A79" s="4" t="s">
        <v>357</v>
      </c>
      <c r="B79" s="35" t="s">
        <v>355</v>
      </c>
      <c r="C79" s="29" t="s">
        <v>356</v>
      </c>
      <c r="D79" s="63"/>
      <c r="E79" s="63"/>
      <c r="F79" s="63"/>
      <c r="G79" s="60"/>
      <c r="H79" s="60"/>
      <c r="I79" s="60"/>
      <c r="J79" s="36"/>
      <c r="K79" s="36"/>
      <c r="L79" s="30"/>
      <c r="M79" s="30"/>
      <c r="N79" s="30"/>
      <c r="O79" s="30"/>
      <c r="P79" s="32" t="s">
        <v>53</v>
      </c>
      <c r="Q79" s="30"/>
      <c r="R79" s="4"/>
      <c r="S79" s="4"/>
      <c r="T79" s="4"/>
      <c r="U79" s="73"/>
      <c r="V79" s="80"/>
      <c r="W79" s="4"/>
      <c r="X79" s="4"/>
      <c r="Y79" s="4"/>
    </row>
    <row r="80" spans="1:25" ht="20.100000000000001" customHeight="1">
      <c r="A80" s="4" t="s">
        <v>359</v>
      </c>
      <c r="B80" s="35" t="s">
        <v>366</v>
      </c>
      <c r="C80" s="29" t="s">
        <v>363</v>
      </c>
      <c r="D80" s="63"/>
      <c r="E80" s="63"/>
      <c r="F80" s="63"/>
      <c r="G80" s="60"/>
      <c r="H80" s="60"/>
      <c r="I80" s="60"/>
      <c r="J80" s="36"/>
      <c r="K80" s="36"/>
      <c r="L80" s="30"/>
      <c r="M80" s="30"/>
      <c r="N80" s="30"/>
      <c r="O80" s="30"/>
      <c r="P80" s="32" t="s">
        <v>53</v>
      </c>
      <c r="Q80" s="30"/>
      <c r="R80" s="4"/>
      <c r="S80" s="4"/>
      <c r="T80" s="4"/>
      <c r="U80" s="73"/>
      <c r="V80" s="80"/>
      <c r="W80" s="4"/>
      <c r="X80" s="4"/>
      <c r="Y80" s="4"/>
    </row>
    <row r="81" spans="1:25" ht="20.100000000000001" customHeight="1">
      <c r="A81" s="4" t="s">
        <v>360</v>
      </c>
      <c r="B81" s="35" t="s">
        <v>367</v>
      </c>
      <c r="C81" s="29" t="s">
        <v>365</v>
      </c>
      <c r="D81" s="63"/>
      <c r="E81" s="63"/>
      <c r="F81" s="63"/>
      <c r="G81" s="60"/>
      <c r="H81" s="60"/>
      <c r="I81" s="60"/>
      <c r="J81" s="36"/>
      <c r="K81" s="36"/>
      <c r="L81" s="30"/>
      <c r="M81" s="30"/>
      <c r="N81" s="30"/>
      <c r="O81" s="30"/>
      <c r="P81" s="32" t="s">
        <v>53</v>
      </c>
      <c r="Q81" s="30"/>
      <c r="R81" s="4"/>
      <c r="S81" s="4"/>
      <c r="T81" s="4"/>
      <c r="U81" s="73"/>
      <c r="V81" s="80"/>
      <c r="W81" s="4"/>
      <c r="X81" s="4"/>
      <c r="Y81" s="4"/>
    </row>
    <row r="82" spans="1:25" ht="20.100000000000001" customHeight="1">
      <c r="A82" s="4" t="s">
        <v>369</v>
      </c>
      <c r="B82" s="35" t="s">
        <v>368</v>
      </c>
      <c r="C82" s="29" t="s">
        <v>364</v>
      </c>
      <c r="D82" s="63"/>
      <c r="E82" s="63"/>
      <c r="F82" s="63"/>
      <c r="G82" s="60"/>
      <c r="H82" s="60"/>
      <c r="I82" s="60"/>
      <c r="J82" s="36"/>
      <c r="K82" s="36"/>
      <c r="L82" s="30"/>
      <c r="M82" s="30"/>
      <c r="N82" s="30"/>
      <c r="O82" s="30"/>
      <c r="P82" s="32" t="s">
        <v>53</v>
      </c>
      <c r="Q82" s="30"/>
      <c r="R82" s="4"/>
      <c r="S82" s="4"/>
      <c r="T82" s="4"/>
      <c r="U82" s="73"/>
      <c r="V82" s="80"/>
      <c r="W82" s="4"/>
      <c r="X82" s="4"/>
      <c r="Y82" s="4"/>
    </row>
    <row r="83" spans="1:25" ht="20.100000000000001" customHeight="1">
      <c r="A83" s="4" t="s">
        <v>376</v>
      </c>
      <c r="B83" s="35" t="s">
        <v>370</v>
      </c>
      <c r="C83" s="29" t="s">
        <v>371</v>
      </c>
      <c r="D83" s="63"/>
      <c r="E83" s="63"/>
      <c r="F83" s="63"/>
      <c r="G83" s="60"/>
      <c r="H83" s="60"/>
      <c r="I83" s="60"/>
      <c r="J83" s="36"/>
      <c r="K83" s="36"/>
      <c r="L83" s="30"/>
      <c r="M83" s="30"/>
      <c r="N83" s="30"/>
      <c r="O83" s="30"/>
      <c r="P83" s="32" t="s">
        <v>53</v>
      </c>
      <c r="Q83" s="30"/>
      <c r="R83" s="4"/>
      <c r="S83" s="4"/>
      <c r="T83" s="4"/>
      <c r="U83" s="73"/>
      <c r="V83" s="80"/>
      <c r="W83" s="4"/>
      <c r="X83" s="4"/>
      <c r="Y83" s="4"/>
    </row>
    <row r="84" spans="1:25" ht="20.100000000000001" customHeight="1">
      <c r="A84" s="4" t="s">
        <v>377</v>
      </c>
      <c r="B84" s="35" t="s">
        <v>372</v>
      </c>
      <c r="C84" s="29" t="s">
        <v>375</v>
      </c>
      <c r="D84" s="63"/>
      <c r="E84" s="63"/>
      <c r="F84" s="63"/>
      <c r="G84" s="60"/>
      <c r="H84" s="60"/>
      <c r="I84" s="60"/>
      <c r="J84" s="36"/>
      <c r="K84" s="36"/>
      <c r="L84" s="30"/>
      <c r="M84" s="30"/>
      <c r="N84" s="30"/>
      <c r="O84" s="30"/>
      <c r="P84" s="32" t="s">
        <v>53</v>
      </c>
      <c r="Q84" s="30"/>
      <c r="R84" s="4"/>
      <c r="S84" s="4"/>
      <c r="T84" s="4"/>
      <c r="U84" s="73"/>
      <c r="V84" s="80"/>
      <c r="W84" s="4"/>
      <c r="X84" s="4"/>
      <c r="Y84" s="4"/>
    </row>
    <row r="85" spans="1:25" ht="20.100000000000001" customHeight="1">
      <c r="A85" s="4" t="s">
        <v>378</v>
      </c>
      <c r="B85" s="35" t="s">
        <v>373</v>
      </c>
      <c r="C85" s="29" t="s">
        <v>374</v>
      </c>
      <c r="D85" s="63" t="s">
        <v>320</v>
      </c>
      <c r="E85" s="63"/>
      <c r="F85" s="63"/>
      <c r="G85" s="60">
        <v>230</v>
      </c>
      <c r="H85" s="60"/>
      <c r="I85" s="60"/>
      <c r="J85" s="36"/>
      <c r="K85" s="36"/>
      <c r="L85" s="30"/>
      <c r="M85" s="30"/>
      <c r="N85" s="30"/>
      <c r="O85" s="30"/>
      <c r="P85" s="32" t="s">
        <v>53</v>
      </c>
      <c r="Q85" s="30"/>
      <c r="R85" s="4"/>
      <c r="S85" s="4"/>
      <c r="T85" s="4"/>
      <c r="U85" s="73"/>
      <c r="V85" s="80"/>
      <c r="W85" s="4"/>
      <c r="X85" s="4"/>
      <c r="Y85" s="4"/>
    </row>
    <row r="86" spans="1:25" ht="56.25" customHeight="1">
      <c r="A86" s="4" t="s">
        <v>423</v>
      </c>
      <c r="B86" s="35" t="s">
        <v>425</v>
      </c>
      <c r="C86" s="29" t="s">
        <v>432</v>
      </c>
      <c r="D86" s="58" t="s">
        <v>428</v>
      </c>
      <c r="E86" s="63"/>
      <c r="F86" s="63"/>
      <c r="G86" s="62" t="s">
        <v>431</v>
      </c>
      <c r="H86" s="62"/>
      <c r="I86" s="62"/>
      <c r="J86" s="36"/>
      <c r="K86" s="36" t="s">
        <v>1907</v>
      </c>
      <c r="L86" s="30"/>
      <c r="M86" s="30"/>
      <c r="N86" s="30"/>
      <c r="O86" s="30"/>
      <c r="P86" s="40" t="s">
        <v>294</v>
      </c>
      <c r="Q86" s="30"/>
      <c r="R86" s="56">
        <v>380</v>
      </c>
      <c r="S86" s="56">
        <v>7</v>
      </c>
      <c r="T86" s="4"/>
      <c r="U86" s="74" t="s">
        <v>426</v>
      </c>
      <c r="V86" s="81"/>
      <c r="W86" s="4"/>
      <c r="X86" s="4"/>
      <c r="Y86" s="4"/>
    </row>
    <row r="87" spans="1:25" ht="49.5" customHeight="1">
      <c r="A87" s="4" t="s">
        <v>424</v>
      </c>
      <c r="B87" s="35" t="s">
        <v>427</v>
      </c>
      <c r="C87" s="29" t="s">
        <v>433</v>
      </c>
      <c r="D87" s="58" t="s">
        <v>428</v>
      </c>
      <c r="E87" s="63"/>
      <c r="F87" s="63"/>
      <c r="G87" s="60">
        <v>700</v>
      </c>
      <c r="H87" s="60"/>
      <c r="I87" s="60"/>
      <c r="J87" s="36"/>
      <c r="K87" s="36" t="s">
        <v>1908</v>
      </c>
      <c r="L87" s="30"/>
      <c r="M87" s="30"/>
      <c r="N87" s="30"/>
      <c r="O87" s="30"/>
      <c r="P87" s="40" t="s">
        <v>294</v>
      </c>
      <c r="Q87" s="30"/>
      <c r="R87" s="56">
        <v>380</v>
      </c>
      <c r="S87" s="56">
        <v>7</v>
      </c>
      <c r="T87" s="4"/>
      <c r="U87" s="74" t="s">
        <v>426</v>
      </c>
      <c r="V87" s="81"/>
      <c r="W87" s="4"/>
      <c r="X87" s="4"/>
      <c r="Y87" s="4"/>
    </row>
    <row r="88" spans="1:25" ht="49.5" customHeight="1">
      <c r="A88" s="4" t="s">
        <v>1603</v>
      </c>
      <c r="B88" s="35" t="s">
        <v>1604</v>
      </c>
      <c r="C88" s="29" t="s">
        <v>1605</v>
      </c>
      <c r="D88" s="29"/>
      <c r="E88" s="29"/>
      <c r="F88" s="29"/>
      <c r="G88" s="60"/>
      <c r="H88" s="60"/>
      <c r="I88" s="60"/>
      <c r="J88" s="292" t="s">
        <v>1614</v>
      </c>
      <c r="K88" s="287" t="s">
        <v>498</v>
      </c>
      <c r="L88" s="30"/>
      <c r="M88" s="30"/>
      <c r="N88" s="30"/>
      <c r="O88" s="30"/>
      <c r="P88" s="40"/>
      <c r="Q88" s="30"/>
      <c r="R88" s="56"/>
      <c r="S88" s="56"/>
      <c r="T88" s="4"/>
      <c r="U88" s="74"/>
      <c r="V88" s="81"/>
      <c r="W88" s="4"/>
      <c r="X88" s="4"/>
      <c r="Y88" s="4"/>
    </row>
    <row r="89" spans="1:25" ht="49.5" customHeight="1">
      <c r="A89" s="4" t="s">
        <v>1606</v>
      </c>
      <c r="B89" s="35" t="s">
        <v>1607</v>
      </c>
      <c r="C89" s="29" t="s">
        <v>1608</v>
      </c>
      <c r="D89" s="29"/>
      <c r="E89" s="29"/>
      <c r="F89" s="29"/>
      <c r="G89" s="60"/>
      <c r="H89" s="60"/>
      <c r="I89" s="60"/>
      <c r="J89" s="292" t="s">
        <v>1614</v>
      </c>
      <c r="K89" s="287" t="s">
        <v>498</v>
      </c>
      <c r="L89" s="30"/>
      <c r="M89" s="30"/>
      <c r="N89" s="30"/>
      <c r="O89" s="30"/>
      <c r="P89" s="40"/>
      <c r="Q89" s="30"/>
      <c r="R89" s="56"/>
      <c r="S89" s="56"/>
      <c r="T89" s="4"/>
      <c r="U89" s="74"/>
      <c r="V89" s="81"/>
      <c r="W89" s="4"/>
      <c r="X89" s="4"/>
      <c r="Y89" s="4"/>
    </row>
    <row r="90" spans="1:25" ht="49.5" customHeight="1">
      <c r="A90" s="4" t="s">
        <v>1603</v>
      </c>
      <c r="B90" s="35" t="s">
        <v>1604</v>
      </c>
      <c r="C90" s="29" t="s">
        <v>1605</v>
      </c>
      <c r="D90" s="29"/>
      <c r="E90" s="29"/>
      <c r="F90" s="29"/>
      <c r="G90" s="87">
        <v>500</v>
      </c>
      <c r="H90" s="87"/>
      <c r="I90" s="87"/>
      <c r="J90" s="36"/>
      <c r="K90" s="287" t="s">
        <v>498</v>
      </c>
      <c r="L90" s="30"/>
      <c r="M90" s="30"/>
      <c r="N90" s="30"/>
      <c r="O90" s="30"/>
      <c r="P90" s="40" t="s">
        <v>55</v>
      </c>
      <c r="Q90" s="147">
        <v>-150</v>
      </c>
      <c r="R90" s="56"/>
      <c r="S90" s="56"/>
      <c r="T90" s="4"/>
      <c r="U90" s="74"/>
      <c r="V90" s="81"/>
      <c r="W90" s="4"/>
      <c r="X90" s="4"/>
      <c r="Y90" s="4"/>
    </row>
    <row r="91" spans="1:25" ht="49.5" customHeight="1">
      <c r="A91" s="4" t="s">
        <v>1606</v>
      </c>
      <c r="B91" s="35" t="s">
        <v>1607</v>
      </c>
      <c r="C91" s="29" t="s">
        <v>1608</v>
      </c>
      <c r="D91" s="29"/>
      <c r="E91" s="29"/>
      <c r="F91" s="29"/>
      <c r="G91" s="87">
        <v>527</v>
      </c>
      <c r="H91" s="87"/>
      <c r="I91" s="87"/>
      <c r="J91" s="36"/>
      <c r="K91" s="287" t="s">
        <v>498</v>
      </c>
      <c r="L91" s="30"/>
      <c r="M91" s="30"/>
      <c r="N91" s="30"/>
      <c r="O91" s="30"/>
      <c r="P91" s="40" t="s">
        <v>55</v>
      </c>
      <c r="Q91" s="147">
        <v>-150</v>
      </c>
      <c r="R91" s="56"/>
      <c r="S91" s="56"/>
      <c r="T91" s="4"/>
      <c r="U91" s="74"/>
      <c r="V91" s="81"/>
      <c r="W91" s="4"/>
      <c r="X91" s="4"/>
      <c r="Y91" s="4"/>
    </row>
    <row r="92" spans="1:25" ht="49.5" customHeight="1">
      <c r="A92" s="4" t="s">
        <v>1609</v>
      </c>
      <c r="B92" s="205" t="s">
        <v>472</v>
      </c>
      <c r="C92" s="299" t="s">
        <v>534</v>
      </c>
      <c r="D92" s="314" t="s">
        <v>1951</v>
      </c>
      <c r="E92" s="29"/>
      <c r="F92" s="29"/>
      <c r="G92" s="313">
        <v>595</v>
      </c>
      <c r="H92" s="87"/>
      <c r="I92" s="87"/>
      <c r="J92" s="36"/>
      <c r="K92" s="287" t="s">
        <v>539</v>
      </c>
      <c r="L92" s="30"/>
      <c r="M92" s="30"/>
      <c r="N92" s="30"/>
      <c r="O92" s="30"/>
      <c r="P92" s="40" t="s">
        <v>55</v>
      </c>
      <c r="Q92" s="147">
        <v>-150</v>
      </c>
      <c r="R92" s="56">
        <v>400</v>
      </c>
      <c r="S92" s="56"/>
      <c r="T92" s="4"/>
      <c r="U92" s="74">
        <v>50</v>
      </c>
      <c r="V92" s="81"/>
      <c r="W92" s="4"/>
      <c r="X92" s="4"/>
      <c r="Y92" s="4"/>
    </row>
    <row r="93" spans="1:25" ht="49.5" customHeight="1">
      <c r="A93" s="4" t="s">
        <v>537</v>
      </c>
      <c r="B93" s="205" t="s">
        <v>473</v>
      </c>
      <c r="C93" s="299" t="s">
        <v>538</v>
      </c>
      <c r="D93" s="314" t="s">
        <v>1952</v>
      </c>
      <c r="E93" s="299"/>
      <c r="F93" s="299"/>
      <c r="G93" s="313">
        <v>640</v>
      </c>
      <c r="H93" s="87"/>
      <c r="I93" s="87"/>
      <c r="J93" s="36"/>
      <c r="K93" s="287" t="s">
        <v>539</v>
      </c>
      <c r="L93" s="30"/>
      <c r="M93" s="30"/>
      <c r="N93" s="30"/>
      <c r="O93" s="30"/>
      <c r="P93" s="40" t="s">
        <v>55</v>
      </c>
      <c r="Q93" s="147">
        <v>-150</v>
      </c>
      <c r="R93" s="56">
        <v>400</v>
      </c>
      <c r="S93" s="56"/>
      <c r="T93" s="4"/>
      <c r="U93" s="74">
        <v>50</v>
      </c>
      <c r="V93" s="81"/>
      <c r="W93" s="4"/>
      <c r="X93" s="4"/>
      <c r="Y93" s="4"/>
    </row>
    <row r="94" spans="1:25" ht="49.5" customHeight="1">
      <c r="A94" s="4" t="s">
        <v>1638</v>
      </c>
      <c r="B94" s="35" t="s">
        <v>1630</v>
      </c>
      <c r="C94" s="35" t="s">
        <v>51</v>
      </c>
      <c r="D94" s="162" t="s">
        <v>82</v>
      </c>
      <c r="E94" s="163">
        <v>400</v>
      </c>
      <c r="F94" s="164"/>
      <c r="G94" s="87">
        <v>400</v>
      </c>
      <c r="H94" s="87"/>
      <c r="I94" s="87"/>
      <c r="J94" s="36" t="s">
        <v>200</v>
      </c>
      <c r="K94" s="287"/>
      <c r="L94" s="30"/>
      <c r="M94" s="30"/>
      <c r="N94" s="30"/>
      <c r="O94" s="30"/>
      <c r="P94" s="35" t="s">
        <v>51</v>
      </c>
      <c r="Q94" s="152" t="s">
        <v>1648</v>
      </c>
      <c r="R94" s="56"/>
      <c r="S94" s="56"/>
      <c r="T94" s="4"/>
      <c r="U94" s="74"/>
      <c r="V94" s="153">
        <v>0.25</v>
      </c>
      <c r="W94" s="4"/>
      <c r="X94" s="4"/>
      <c r="Y94" s="4"/>
    </row>
    <row r="95" spans="1:25" ht="49.5" customHeight="1">
      <c r="A95" s="4" t="s">
        <v>1677</v>
      </c>
      <c r="B95" s="35" t="s">
        <v>1678</v>
      </c>
      <c r="C95" s="35" t="s">
        <v>51</v>
      </c>
      <c r="D95" s="162"/>
      <c r="E95" s="163"/>
      <c r="F95" s="164"/>
      <c r="G95" s="87"/>
      <c r="H95" s="87"/>
      <c r="I95" s="87"/>
      <c r="J95" s="283" t="s">
        <v>1837</v>
      </c>
      <c r="K95" s="287"/>
      <c r="L95" s="30"/>
      <c r="M95" s="30"/>
      <c r="N95" s="30"/>
      <c r="O95" s="30"/>
      <c r="P95" s="35"/>
      <c r="Q95" s="152"/>
      <c r="R95" s="56"/>
      <c r="S95" s="56"/>
      <c r="T95" s="4"/>
      <c r="U95" s="74"/>
      <c r="V95" s="153"/>
      <c r="W95" s="4"/>
      <c r="X95" s="4"/>
      <c r="Y95" s="4"/>
    </row>
    <row r="96" spans="1:25" ht="49.5" customHeight="1">
      <c r="A96" s="4" t="s">
        <v>1639</v>
      </c>
      <c r="B96" s="35" t="s">
        <v>1631</v>
      </c>
      <c r="C96" s="35" t="s">
        <v>1637</v>
      </c>
      <c r="D96" s="162" t="s">
        <v>316</v>
      </c>
      <c r="E96" s="163">
        <v>38</v>
      </c>
      <c r="F96" s="164"/>
      <c r="G96" s="87">
        <v>38</v>
      </c>
      <c r="H96" s="87"/>
      <c r="I96" s="87"/>
      <c r="J96" s="36" t="s">
        <v>1649</v>
      </c>
      <c r="K96" s="287"/>
      <c r="L96" s="30"/>
      <c r="M96" s="30"/>
      <c r="N96" s="30"/>
      <c r="O96" s="30"/>
      <c r="P96" s="35" t="s">
        <v>1637</v>
      </c>
      <c r="Q96" s="152" t="s">
        <v>1648</v>
      </c>
      <c r="R96" s="56"/>
      <c r="S96" s="56"/>
      <c r="T96" s="4"/>
      <c r="U96" s="74"/>
      <c r="V96" s="153"/>
      <c r="W96" s="4"/>
      <c r="X96" s="4"/>
      <c r="Y96" s="4"/>
    </row>
    <row r="97" spans="1:25" ht="49.5" customHeight="1">
      <c r="A97" s="4" t="s">
        <v>1640</v>
      </c>
      <c r="B97" s="35" t="s">
        <v>1632</v>
      </c>
      <c r="C97" s="35" t="s">
        <v>1637</v>
      </c>
      <c r="D97" s="162" t="s">
        <v>316</v>
      </c>
      <c r="E97" s="163">
        <v>63</v>
      </c>
      <c r="F97" s="164"/>
      <c r="G97" s="87">
        <v>63</v>
      </c>
      <c r="H97" s="87"/>
      <c r="I97" s="87"/>
      <c r="J97" s="36" t="s">
        <v>528</v>
      </c>
      <c r="K97" s="287"/>
      <c r="L97" s="30"/>
      <c r="M97" s="30"/>
      <c r="N97" s="30"/>
      <c r="O97" s="30"/>
      <c r="P97" s="35" t="s">
        <v>1637</v>
      </c>
      <c r="Q97" s="152" t="s">
        <v>1648</v>
      </c>
      <c r="R97" s="56"/>
      <c r="S97" s="56"/>
      <c r="T97" s="4"/>
      <c r="U97" s="74"/>
      <c r="V97" s="153">
        <v>0.75</v>
      </c>
      <c r="W97" s="4"/>
      <c r="X97" s="4"/>
      <c r="Y97" s="4"/>
    </row>
    <row r="98" spans="1:25" ht="49.5" customHeight="1">
      <c r="A98" s="4" t="s">
        <v>1641</v>
      </c>
      <c r="B98" s="35" t="s">
        <v>1633</v>
      </c>
      <c r="C98" s="35" t="s">
        <v>1624</v>
      </c>
      <c r="D98" s="162" t="s">
        <v>548</v>
      </c>
      <c r="E98" s="163">
        <v>80</v>
      </c>
      <c r="F98" s="164"/>
      <c r="G98" s="87">
        <v>80</v>
      </c>
      <c r="H98" s="87"/>
      <c r="I98" s="87"/>
      <c r="J98" s="36" t="s">
        <v>1623</v>
      </c>
      <c r="K98" s="287"/>
      <c r="L98" s="30"/>
      <c r="M98" s="30"/>
      <c r="N98" s="30"/>
      <c r="O98" s="30"/>
      <c r="P98" s="35" t="s">
        <v>1624</v>
      </c>
      <c r="Q98" s="152" t="s">
        <v>1648</v>
      </c>
      <c r="R98" s="56"/>
      <c r="S98" s="56"/>
      <c r="T98" s="4"/>
      <c r="U98" s="74"/>
      <c r="V98" s="153">
        <v>0.25</v>
      </c>
      <c r="W98" s="4"/>
      <c r="X98" s="4"/>
      <c r="Y98" s="4"/>
    </row>
    <row r="99" spans="1:25" ht="49.5" customHeight="1">
      <c r="A99" s="4" t="s">
        <v>1642</v>
      </c>
      <c r="B99" s="35" t="s">
        <v>1621</v>
      </c>
      <c r="C99" s="35" t="s">
        <v>1624</v>
      </c>
      <c r="D99" s="162" t="s">
        <v>548</v>
      </c>
      <c r="E99" s="163">
        <v>90</v>
      </c>
      <c r="F99" s="164"/>
      <c r="G99" s="87">
        <v>90</v>
      </c>
      <c r="H99" s="87"/>
      <c r="I99" s="87"/>
      <c r="J99" s="36" t="s">
        <v>1626</v>
      </c>
      <c r="K99" s="287"/>
      <c r="L99" s="30"/>
      <c r="M99" s="30"/>
      <c r="N99" s="30"/>
      <c r="O99" s="30"/>
      <c r="P99" s="35" t="s">
        <v>1624</v>
      </c>
      <c r="Q99" s="152" t="s">
        <v>1648</v>
      </c>
      <c r="R99" s="56"/>
      <c r="S99" s="56"/>
      <c r="T99" s="4"/>
      <c r="U99" s="74"/>
      <c r="V99" s="153">
        <v>0.33</v>
      </c>
      <c r="W99" s="4"/>
      <c r="X99" s="4"/>
      <c r="Y99" s="4"/>
    </row>
    <row r="100" spans="1:25" ht="49.5" customHeight="1">
      <c r="A100" s="4" t="s">
        <v>1643</v>
      </c>
      <c r="B100" s="35" t="s">
        <v>1634</v>
      </c>
      <c r="C100" s="35" t="s">
        <v>1637</v>
      </c>
      <c r="D100" s="162" t="s">
        <v>316</v>
      </c>
      <c r="E100" s="163">
        <v>38</v>
      </c>
      <c r="F100" s="164"/>
      <c r="G100" s="87">
        <v>38</v>
      </c>
      <c r="H100" s="87"/>
      <c r="I100" s="87"/>
      <c r="J100" s="36" t="s">
        <v>1649</v>
      </c>
      <c r="K100" s="287"/>
      <c r="L100" s="30"/>
      <c r="M100" s="30"/>
      <c r="N100" s="30"/>
      <c r="O100" s="30"/>
      <c r="P100" s="35" t="s">
        <v>1637</v>
      </c>
      <c r="Q100" s="152" t="s">
        <v>1648</v>
      </c>
      <c r="R100" s="56"/>
      <c r="S100" s="56"/>
      <c r="T100" s="4"/>
      <c r="U100" s="74"/>
      <c r="V100" s="153"/>
      <c r="W100" s="4"/>
      <c r="X100" s="4"/>
      <c r="Y100" s="4"/>
    </row>
    <row r="101" spans="1:25" ht="49.5" customHeight="1">
      <c r="A101" s="4" t="s">
        <v>1644</v>
      </c>
      <c r="B101" s="35" t="s">
        <v>1635</v>
      </c>
      <c r="C101" s="35" t="s">
        <v>1637</v>
      </c>
      <c r="D101" s="162" t="s">
        <v>316</v>
      </c>
      <c r="E101" s="163">
        <v>63</v>
      </c>
      <c r="F101" s="164"/>
      <c r="G101" s="87">
        <v>63</v>
      </c>
      <c r="H101" s="87"/>
      <c r="I101" s="87"/>
      <c r="J101" s="36" t="s">
        <v>1650</v>
      </c>
      <c r="K101" s="287"/>
      <c r="L101" s="30"/>
      <c r="M101" s="30"/>
      <c r="N101" s="30"/>
      <c r="O101" s="30"/>
      <c r="P101" s="35" t="s">
        <v>1637</v>
      </c>
      <c r="Q101" s="152" t="s">
        <v>1648</v>
      </c>
      <c r="R101" s="56"/>
      <c r="S101" s="56"/>
      <c r="T101" s="4"/>
      <c r="U101" s="74"/>
      <c r="V101" s="153"/>
      <c r="W101" s="4"/>
      <c r="X101" s="4"/>
      <c r="Y101" s="4"/>
    </row>
    <row r="102" spans="1:25" ht="49.5" customHeight="1">
      <c r="A102" s="4" t="s">
        <v>1645</v>
      </c>
      <c r="B102" s="35" t="s">
        <v>1636</v>
      </c>
      <c r="C102" s="35" t="s">
        <v>1637</v>
      </c>
      <c r="D102" s="162" t="s">
        <v>316</v>
      </c>
      <c r="E102" s="163">
        <v>37</v>
      </c>
      <c r="F102" s="164"/>
      <c r="G102" s="87">
        <v>37</v>
      </c>
      <c r="H102" s="87"/>
      <c r="I102" s="87"/>
      <c r="J102" s="36" t="s">
        <v>1649</v>
      </c>
      <c r="K102" s="287"/>
      <c r="L102" s="30"/>
      <c r="M102" s="30"/>
      <c r="N102" s="30"/>
      <c r="O102" s="30"/>
      <c r="P102" s="35" t="s">
        <v>1637</v>
      </c>
      <c r="Q102" s="152" t="s">
        <v>1651</v>
      </c>
      <c r="R102" s="56"/>
      <c r="S102" s="56"/>
      <c r="T102" s="4"/>
      <c r="U102" s="74"/>
      <c r="V102" s="153"/>
      <c r="W102" s="4"/>
      <c r="X102" s="4"/>
      <c r="Y102" s="4"/>
    </row>
    <row r="103" spans="1:25" ht="49.5" customHeight="1">
      <c r="A103" s="4" t="s">
        <v>1646</v>
      </c>
      <c r="B103" s="35" t="s">
        <v>1620</v>
      </c>
      <c r="C103" s="35" t="s">
        <v>1624</v>
      </c>
      <c r="D103" s="162" t="s">
        <v>548</v>
      </c>
      <c r="E103" s="163">
        <v>120</v>
      </c>
      <c r="F103" s="164"/>
      <c r="G103" s="87">
        <v>120</v>
      </c>
      <c r="H103" s="87"/>
      <c r="I103" s="87"/>
      <c r="J103" s="36" t="s">
        <v>1652</v>
      </c>
      <c r="K103" s="287"/>
      <c r="L103" s="30"/>
      <c r="M103" s="30"/>
      <c r="N103" s="30"/>
      <c r="O103" s="30"/>
      <c r="P103" s="35" t="s">
        <v>1624</v>
      </c>
      <c r="Q103" s="152" t="s">
        <v>1651</v>
      </c>
      <c r="R103" s="56"/>
      <c r="S103" s="56"/>
      <c r="T103" s="4"/>
      <c r="U103" s="74"/>
      <c r="V103" s="153">
        <v>0.75</v>
      </c>
      <c r="W103" s="4"/>
      <c r="X103" s="4"/>
      <c r="Y103" s="4"/>
    </row>
    <row r="104" spans="1:25" ht="49.5" customHeight="1">
      <c r="A104" s="4" t="s">
        <v>1647</v>
      </c>
      <c r="B104" s="35" t="s">
        <v>1622</v>
      </c>
      <c r="C104" s="35" t="s">
        <v>1624</v>
      </c>
      <c r="D104" s="162" t="s">
        <v>548</v>
      </c>
      <c r="E104" s="163">
        <v>140</v>
      </c>
      <c r="F104" s="164"/>
      <c r="G104" s="87">
        <v>140</v>
      </c>
      <c r="H104" s="87"/>
      <c r="I104" s="87"/>
      <c r="J104" s="36" t="s">
        <v>1627</v>
      </c>
      <c r="K104" s="287"/>
      <c r="L104" s="30"/>
      <c r="M104" s="30"/>
      <c r="N104" s="30"/>
      <c r="O104" s="30"/>
      <c r="P104" s="35" t="s">
        <v>1624</v>
      </c>
      <c r="Q104" s="152" t="s">
        <v>1651</v>
      </c>
      <c r="R104" s="56"/>
      <c r="S104" s="56"/>
      <c r="T104" s="4"/>
      <c r="U104" s="74"/>
      <c r="V104" s="153">
        <v>1</v>
      </c>
      <c r="W104" s="4"/>
      <c r="X104" s="4"/>
      <c r="Y104" s="4"/>
    </row>
    <row r="105" spans="1:25" ht="20.100000000000001" customHeight="1">
      <c r="A105" s="4" t="s">
        <v>184</v>
      </c>
      <c r="B105" s="35" t="s">
        <v>181</v>
      </c>
      <c r="C105" s="29" t="s">
        <v>254</v>
      </c>
      <c r="D105" s="63" t="s">
        <v>182</v>
      </c>
      <c r="E105" s="63">
        <v>100</v>
      </c>
      <c r="F105" s="63"/>
      <c r="G105" s="60">
        <v>100</v>
      </c>
      <c r="H105" s="60"/>
      <c r="I105" s="60"/>
      <c r="J105" s="282"/>
      <c r="K105" s="36" t="s">
        <v>232</v>
      </c>
      <c r="L105" s="30"/>
      <c r="M105" s="30"/>
      <c r="N105" s="30"/>
      <c r="O105" s="30"/>
      <c r="P105" s="40" t="s">
        <v>294</v>
      </c>
      <c r="Q105" s="30"/>
      <c r="R105" s="4">
        <v>230</v>
      </c>
      <c r="S105" s="4">
        <v>2.6</v>
      </c>
      <c r="T105" s="4"/>
      <c r="U105" s="73">
        <v>50</v>
      </c>
      <c r="V105" s="77" t="s">
        <v>487</v>
      </c>
      <c r="W105" s="4"/>
      <c r="X105" s="4"/>
      <c r="Y105" s="4"/>
    </row>
    <row r="106" spans="1:25" ht="20.100000000000001" customHeight="1">
      <c r="A106" s="4" t="s">
        <v>183</v>
      </c>
      <c r="B106" s="35" t="s">
        <v>180</v>
      </c>
      <c r="C106" s="29" t="s">
        <v>255</v>
      </c>
      <c r="D106" s="63" t="s">
        <v>182</v>
      </c>
      <c r="E106" s="63">
        <v>350</v>
      </c>
      <c r="F106" s="63"/>
      <c r="G106" s="60">
        <v>350</v>
      </c>
      <c r="H106" s="60"/>
      <c r="I106" s="60"/>
      <c r="J106" s="282"/>
      <c r="K106" s="36" t="s">
        <v>264</v>
      </c>
      <c r="L106" s="30"/>
      <c r="M106" s="30"/>
      <c r="N106" s="30"/>
      <c r="O106" s="30"/>
      <c r="P106" s="40" t="s">
        <v>294</v>
      </c>
      <c r="Q106" s="30"/>
      <c r="R106" s="4">
        <v>230</v>
      </c>
      <c r="S106" s="4">
        <v>2.7</v>
      </c>
      <c r="T106" s="4"/>
      <c r="U106" s="73">
        <v>50</v>
      </c>
      <c r="V106" s="77" t="s">
        <v>486</v>
      </c>
      <c r="W106" s="4"/>
      <c r="X106" s="4"/>
      <c r="Y106" s="4"/>
    </row>
    <row r="107" spans="1:25" ht="20.100000000000001" customHeight="1">
      <c r="A107" s="4" t="s">
        <v>38</v>
      </c>
      <c r="B107" s="35" t="s">
        <v>9</v>
      </c>
      <c r="C107" s="29" t="s">
        <v>280</v>
      </c>
      <c r="D107" s="63" t="s">
        <v>2</v>
      </c>
      <c r="E107" s="63">
        <v>300</v>
      </c>
      <c r="F107" s="63"/>
      <c r="G107" s="60">
        <v>300</v>
      </c>
      <c r="H107" s="60"/>
      <c r="I107" s="60"/>
      <c r="J107" s="282"/>
      <c r="K107" s="36" t="s">
        <v>10</v>
      </c>
      <c r="L107" s="30"/>
      <c r="M107" s="30"/>
      <c r="N107" s="30"/>
      <c r="O107" s="30"/>
      <c r="P107" s="32" t="s">
        <v>54</v>
      </c>
      <c r="Q107" s="30">
        <v>-45</v>
      </c>
      <c r="R107" s="4"/>
      <c r="S107" s="4"/>
      <c r="T107" s="4"/>
      <c r="U107" s="73"/>
      <c r="V107" s="77" t="s">
        <v>488</v>
      </c>
      <c r="W107" s="4"/>
      <c r="X107" s="4"/>
      <c r="Y107" s="4"/>
    </row>
    <row r="108" spans="1:25" ht="31.5">
      <c r="A108" s="4" t="s">
        <v>481</v>
      </c>
      <c r="B108" s="173" t="s">
        <v>479</v>
      </c>
      <c r="C108" s="29" t="s">
        <v>480</v>
      </c>
      <c r="D108" s="205" t="s">
        <v>576</v>
      </c>
      <c r="E108" s="205">
        <v>80</v>
      </c>
      <c r="F108" s="63"/>
      <c r="G108" s="206">
        <f>E108</f>
        <v>80</v>
      </c>
      <c r="H108" s="206">
        <v>3.3</v>
      </c>
      <c r="I108" s="206"/>
      <c r="J108" s="288" t="s">
        <v>1909</v>
      </c>
      <c r="K108" s="36"/>
      <c r="L108" s="30"/>
      <c r="M108" s="30"/>
      <c r="N108" s="30"/>
      <c r="O108" s="207" t="s">
        <v>1760</v>
      </c>
      <c r="P108" s="32" t="s">
        <v>51</v>
      </c>
      <c r="Q108" s="34" t="s">
        <v>507</v>
      </c>
      <c r="R108" s="4">
        <v>230</v>
      </c>
      <c r="S108" s="4">
        <v>1.45</v>
      </c>
      <c r="T108" s="4"/>
      <c r="U108" s="73" t="s">
        <v>426</v>
      </c>
      <c r="V108" s="77" t="s">
        <v>491</v>
      </c>
      <c r="W108" s="4"/>
      <c r="X108" s="4"/>
      <c r="Y108" s="4"/>
    </row>
    <row r="109" spans="1:25" ht="31.5">
      <c r="A109" s="4" t="s">
        <v>187</v>
      </c>
      <c r="B109" s="173" t="s">
        <v>125</v>
      </c>
      <c r="C109" s="29" t="s">
        <v>89</v>
      </c>
      <c r="D109" s="205" t="s">
        <v>576</v>
      </c>
      <c r="E109" s="205" t="s">
        <v>1758</v>
      </c>
      <c r="F109" s="63"/>
      <c r="G109" s="206" t="str">
        <f>E109</f>
        <v>R90+F90</v>
      </c>
      <c r="H109" s="206">
        <v>3.3</v>
      </c>
      <c r="I109" s="206"/>
      <c r="J109" s="288" t="s">
        <v>1909</v>
      </c>
      <c r="K109" s="282"/>
      <c r="L109" s="30"/>
      <c r="M109" s="30"/>
      <c r="N109" s="30"/>
      <c r="O109" s="207" t="s">
        <v>1761</v>
      </c>
      <c r="P109" s="32" t="s">
        <v>51</v>
      </c>
      <c r="Q109" s="30"/>
      <c r="R109" s="4"/>
      <c r="S109" s="4"/>
      <c r="T109" s="4"/>
      <c r="U109" s="73"/>
      <c r="V109" s="77" t="s">
        <v>491</v>
      </c>
      <c r="W109" s="4"/>
      <c r="X109" s="4"/>
      <c r="Y109" s="4"/>
    </row>
    <row r="110" spans="1:25" ht="31.5">
      <c r="A110" s="4" t="s">
        <v>185</v>
      </c>
      <c r="B110" s="173" t="s">
        <v>124</v>
      </c>
      <c r="C110" s="29" t="s">
        <v>93</v>
      </c>
      <c r="D110" s="205" t="s">
        <v>576</v>
      </c>
      <c r="E110" s="205">
        <v>90</v>
      </c>
      <c r="F110" s="63"/>
      <c r="G110" s="206">
        <f t="shared" ref="G110:G112" si="2">E110</f>
        <v>90</v>
      </c>
      <c r="H110" s="206">
        <v>3.3</v>
      </c>
      <c r="I110" s="206">
        <v>5</v>
      </c>
      <c r="J110" s="289" t="s">
        <v>1910</v>
      </c>
      <c r="K110" s="282"/>
      <c r="L110" s="30"/>
      <c r="M110" s="30"/>
      <c r="N110" s="30"/>
      <c r="O110" s="207" t="s">
        <v>1762</v>
      </c>
      <c r="P110" s="32" t="s">
        <v>51</v>
      </c>
      <c r="Q110" s="30"/>
      <c r="R110" s="4"/>
      <c r="S110" s="4"/>
      <c r="T110" s="4"/>
      <c r="U110" s="73"/>
      <c r="V110" s="77" t="s">
        <v>490</v>
      </c>
      <c r="W110" s="4"/>
      <c r="X110" s="4"/>
      <c r="Y110" s="4"/>
    </row>
    <row r="111" spans="1:25" ht="31.5">
      <c r="A111" s="4" t="s">
        <v>188</v>
      </c>
      <c r="B111" s="173" t="s">
        <v>127</v>
      </c>
      <c r="C111" s="29" t="s">
        <v>224</v>
      </c>
      <c r="D111" s="205" t="s">
        <v>576</v>
      </c>
      <c r="E111" s="205">
        <v>110</v>
      </c>
      <c r="F111" s="63"/>
      <c r="G111" s="206">
        <f t="shared" si="2"/>
        <v>110</v>
      </c>
      <c r="H111" s="206">
        <v>3.3</v>
      </c>
      <c r="I111" s="206">
        <v>5</v>
      </c>
      <c r="J111" s="289" t="s">
        <v>1911</v>
      </c>
      <c r="K111" s="282"/>
      <c r="L111" s="30"/>
      <c r="M111" s="30"/>
      <c r="N111" s="30"/>
      <c r="O111" s="207" t="s">
        <v>1763</v>
      </c>
      <c r="P111" s="32" t="s">
        <v>51</v>
      </c>
      <c r="Q111" s="30"/>
      <c r="R111" s="4"/>
      <c r="S111" s="4"/>
      <c r="T111" s="4"/>
      <c r="U111" s="73"/>
      <c r="V111" s="77" t="s">
        <v>489</v>
      </c>
      <c r="W111" s="4"/>
      <c r="X111" s="4"/>
      <c r="Y111" s="4"/>
    </row>
    <row r="112" spans="1:25" ht="31.5">
      <c r="A112" s="4" t="s">
        <v>188</v>
      </c>
      <c r="B112" s="173" t="s">
        <v>127</v>
      </c>
      <c r="C112" s="29" t="s">
        <v>224</v>
      </c>
      <c r="D112" s="205" t="s">
        <v>576</v>
      </c>
      <c r="E112" s="205">
        <v>110</v>
      </c>
      <c r="F112" s="63"/>
      <c r="G112" s="206">
        <f t="shared" si="2"/>
        <v>110</v>
      </c>
      <c r="H112" s="206">
        <v>3.3</v>
      </c>
      <c r="I112" s="206">
        <v>5</v>
      </c>
      <c r="J112" s="289" t="s">
        <v>1911</v>
      </c>
      <c r="K112" s="282"/>
      <c r="L112" s="30"/>
      <c r="M112" s="30"/>
      <c r="N112" s="30"/>
      <c r="O112" s="207" t="s">
        <v>1763</v>
      </c>
      <c r="P112" s="32" t="s">
        <v>51</v>
      </c>
      <c r="Q112" s="30"/>
      <c r="R112" s="4"/>
      <c r="S112" s="4"/>
      <c r="T112" s="4">
        <v>580</v>
      </c>
      <c r="U112" s="73"/>
      <c r="V112" s="77" t="s">
        <v>441</v>
      </c>
      <c r="W112" s="4"/>
      <c r="X112" s="4"/>
      <c r="Y112" s="4"/>
    </row>
    <row r="113" spans="1:25" ht="31.5">
      <c r="A113" s="4" t="s">
        <v>192</v>
      </c>
      <c r="B113" s="173" t="s">
        <v>282</v>
      </c>
      <c r="C113" s="29" t="s">
        <v>228</v>
      </c>
      <c r="D113" s="205"/>
      <c r="E113" s="205"/>
      <c r="F113" s="63"/>
      <c r="G113" s="206"/>
      <c r="H113" s="206">
        <v>3.3</v>
      </c>
      <c r="I113" s="206"/>
      <c r="J113" s="289" t="s">
        <v>1912</v>
      </c>
      <c r="K113" s="282"/>
      <c r="L113" s="30"/>
      <c r="M113" s="30"/>
      <c r="N113" s="30"/>
      <c r="O113" s="207" t="s">
        <v>1763</v>
      </c>
      <c r="P113" s="32" t="s">
        <v>51</v>
      </c>
      <c r="Q113" s="30"/>
      <c r="R113" s="4"/>
      <c r="S113" s="4"/>
      <c r="T113" s="4"/>
      <c r="U113" s="73"/>
      <c r="V113" s="80"/>
      <c r="W113" s="4"/>
      <c r="X113" s="4"/>
      <c r="Y113" s="4"/>
    </row>
    <row r="114" spans="1:25" ht="78.75">
      <c r="A114" s="4" t="s">
        <v>190</v>
      </c>
      <c r="B114" s="173" t="s">
        <v>130</v>
      </c>
      <c r="C114" s="29" t="s">
        <v>226</v>
      </c>
      <c r="D114" s="205" t="s">
        <v>576</v>
      </c>
      <c r="E114" s="205">
        <v>110</v>
      </c>
      <c r="F114" s="63"/>
      <c r="G114" s="206">
        <f t="shared" ref="G114:G116" si="3">E114</f>
        <v>110</v>
      </c>
      <c r="H114" s="206">
        <v>3.3</v>
      </c>
      <c r="I114" s="206">
        <v>5</v>
      </c>
      <c r="J114" s="289" t="s">
        <v>1913</v>
      </c>
      <c r="K114" s="282"/>
      <c r="L114" s="30">
        <v>9.5</v>
      </c>
      <c r="M114" s="30"/>
      <c r="N114" s="30"/>
      <c r="O114" s="208" t="s">
        <v>1764</v>
      </c>
      <c r="P114" s="32" t="s">
        <v>51</v>
      </c>
      <c r="Q114" s="30"/>
      <c r="R114" s="4"/>
      <c r="S114" s="4"/>
      <c r="T114" s="4"/>
      <c r="U114" s="73"/>
      <c r="V114" s="77" t="s">
        <v>489</v>
      </c>
      <c r="W114" s="4"/>
      <c r="X114" s="4"/>
      <c r="Y114" s="4"/>
    </row>
    <row r="115" spans="1:25" ht="31.5">
      <c r="A115" s="4" t="s">
        <v>190</v>
      </c>
      <c r="B115" s="173" t="s">
        <v>130</v>
      </c>
      <c r="C115" s="29" t="s">
        <v>226</v>
      </c>
      <c r="D115" s="205" t="s">
        <v>576</v>
      </c>
      <c r="E115" s="205">
        <v>110</v>
      </c>
      <c r="F115" s="63"/>
      <c r="G115" s="206">
        <f t="shared" si="3"/>
        <v>110</v>
      </c>
      <c r="H115" s="206">
        <v>3.3</v>
      </c>
      <c r="I115" s="206">
        <v>5</v>
      </c>
      <c r="J115" s="289" t="s">
        <v>1913</v>
      </c>
      <c r="K115" s="282"/>
      <c r="L115" s="30"/>
      <c r="M115" s="30"/>
      <c r="N115" s="30"/>
      <c r="O115" s="209" t="s">
        <v>1763</v>
      </c>
      <c r="P115" s="32" t="s">
        <v>51</v>
      </c>
      <c r="Q115" s="30"/>
      <c r="R115" s="4"/>
      <c r="S115" s="4"/>
      <c r="T115" s="4"/>
      <c r="U115" s="73"/>
      <c r="V115" s="80"/>
      <c r="W115" s="4"/>
      <c r="X115" s="4"/>
      <c r="Y115" s="4"/>
    </row>
    <row r="116" spans="1:25" ht="31.5">
      <c r="A116" s="4"/>
      <c r="B116" s="173" t="s">
        <v>1598</v>
      </c>
      <c r="C116" s="29"/>
      <c r="D116" s="205" t="s">
        <v>576</v>
      </c>
      <c r="E116" s="205">
        <f>110+110</f>
        <v>220</v>
      </c>
      <c r="F116" s="63"/>
      <c r="G116" s="206">
        <f t="shared" si="3"/>
        <v>220</v>
      </c>
      <c r="H116" s="206">
        <v>3.3</v>
      </c>
      <c r="I116" s="206">
        <v>5</v>
      </c>
      <c r="J116" s="289" t="s">
        <v>1913</v>
      </c>
      <c r="K116" s="282"/>
      <c r="L116" s="30"/>
      <c r="M116" s="30"/>
      <c r="N116" s="30"/>
      <c r="O116" s="209" t="s">
        <v>1763</v>
      </c>
      <c r="P116" s="32" t="s">
        <v>51</v>
      </c>
      <c r="Q116" s="34" t="s">
        <v>1600</v>
      </c>
      <c r="R116" s="4">
        <v>230</v>
      </c>
      <c r="S116" s="4">
        <v>1.6</v>
      </c>
      <c r="T116" s="4"/>
      <c r="U116" s="73"/>
      <c r="V116" s="77" t="s">
        <v>489</v>
      </c>
      <c r="W116" s="4"/>
      <c r="X116" s="4"/>
      <c r="Y116" s="4"/>
    </row>
    <row r="117" spans="1:25" ht="31.5">
      <c r="A117" s="4" t="s">
        <v>515</v>
      </c>
      <c r="B117" s="173" t="s">
        <v>514</v>
      </c>
      <c r="C117" s="29"/>
      <c r="D117" s="205"/>
      <c r="E117" s="205"/>
      <c r="F117" s="63"/>
      <c r="G117" s="206"/>
      <c r="H117" s="206">
        <v>3.3</v>
      </c>
      <c r="I117" s="206"/>
      <c r="J117" s="286" t="s">
        <v>1906</v>
      </c>
      <c r="K117" s="286"/>
      <c r="L117" s="30"/>
      <c r="M117" s="30"/>
      <c r="N117" s="30"/>
      <c r="O117" s="209"/>
      <c r="P117" s="32" t="s">
        <v>51</v>
      </c>
      <c r="Q117" s="30"/>
      <c r="R117" s="4"/>
      <c r="S117" s="4"/>
      <c r="T117" s="4"/>
      <c r="U117" s="73"/>
      <c r="V117" s="80"/>
      <c r="W117" s="4"/>
      <c r="X117" s="4"/>
      <c r="Y117" s="4"/>
    </row>
    <row r="118" spans="1:25" ht="31.5">
      <c r="A118" s="4" t="s">
        <v>194</v>
      </c>
      <c r="B118" s="173" t="s">
        <v>133</v>
      </c>
      <c r="C118" s="29" t="s">
        <v>230</v>
      </c>
      <c r="D118" s="205" t="s">
        <v>576</v>
      </c>
      <c r="E118" s="205">
        <v>130</v>
      </c>
      <c r="F118" s="63"/>
      <c r="G118" s="206">
        <f t="shared" ref="G118:G125" si="4">E118</f>
        <v>130</v>
      </c>
      <c r="H118" s="206">
        <v>3.3</v>
      </c>
      <c r="I118" s="206">
        <v>5</v>
      </c>
      <c r="J118" s="36" t="s">
        <v>1888</v>
      </c>
      <c r="K118" s="282"/>
      <c r="L118" s="30"/>
      <c r="M118" s="30"/>
      <c r="N118" s="30"/>
      <c r="O118" s="207" t="s">
        <v>1765</v>
      </c>
      <c r="P118" s="32" t="s">
        <v>51</v>
      </c>
      <c r="Q118" s="30"/>
      <c r="R118" s="4"/>
      <c r="S118" s="4"/>
      <c r="T118" s="4"/>
      <c r="U118" s="73"/>
      <c r="V118" s="77" t="s">
        <v>488</v>
      </c>
      <c r="W118" s="4"/>
      <c r="X118" s="4"/>
      <c r="Y118" s="4"/>
    </row>
    <row r="119" spans="1:25" ht="31.5">
      <c r="A119" s="4" t="s">
        <v>194</v>
      </c>
      <c r="B119" s="173" t="s">
        <v>133</v>
      </c>
      <c r="C119" s="29" t="s">
        <v>230</v>
      </c>
      <c r="D119" s="205" t="s">
        <v>576</v>
      </c>
      <c r="E119" s="205">
        <v>130</v>
      </c>
      <c r="F119" s="63"/>
      <c r="G119" s="206">
        <f t="shared" si="4"/>
        <v>130</v>
      </c>
      <c r="H119" s="206">
        <v>3.3</v>
      </c>
      <c r="I119" s="206">
        <v>5</v>
      </c>
      <c r="J119" s="36" t="s">
        <v>1888</v>
      </c>
      <c r="K119" s="282"/>
      <c r="L119" s="30"/>
      <c r="M119" s="30"/>
      <c r="N119" s="30"/>
      <c r="O119" s="207" t="s">
        <v>1765</v>
      </c>
      <c r="P119" s="32" t="s">
        <v>51</v>
      </c>
      <c r="Q119" s="30"/>
      <c r="R119" s="4"/>
      <c r="S119" s="4"/>
      <c r="T119" s="4"/>
      <c r="U119" s="73"/>
      <c r="V119" s="77" t="s">
        <v>493</v>
      </c>
      <c r="W119" s="4"/>
      <c r="X119" s="4"/>
      <c r="Y119" s="4" t="s">
        <v>477</v>
      </c>
    </row>
    <row r="120" spans="1:25" ht="47.25">
      <c r="A120" s="4" t="s">
        <v>503</v>
      </c>
      <c r="B120" s="173" t="s">
        <v>504</v>
      </c>
      <c r="C120" s="29" t="s">
        <v>505</v>
      </c>
      <c r="D120" s="205" t="s">
        <v>576</v>
      </c>
      <c r="E120" s="205">
        <v>70</v>
      </c>
      <c r="F120" s="63"/>
      <c r="G120" s="206">
        <f t="shared" si="4"/>
        <v>70</v>
      </c>
      <c r="H120" s="206">
        <v>3.3</v>
      </c>
      <c r="I120" s="206"/>
      <c r="J120" s="282"/>
      <c r="K120" s="290" t="s">
        <v>1914</v>
      </c>
      <c r="L120" s="30"/>
      <c r="M120" s="30"/>
      <c r="N120" s="30"/>
      <c r="O120" s="207" t="s">
        <v>1766</v>
      </c>
      <c r="P120" s="32" t="s">
        <v>51</v>
      </c>
      <c r="Q120" s="30">
        <v>-20</v>
      </c>
      <c r="R120" s="4">
        <v>230</v>
      </c>
      <c r="S120" s="4">
        <v>3.9</v>
      </c>
      <c r="T120" s="4"/>
      <c r="U120" s="73" t="s">
        <v>506</v>
      </c>
      <c r="V120" s="77" t="s">
        <v>487</v>
      </c>
      <c r="W120" s="4"/>
      <c r="X120" s="4"/>
      <c r="Y120" s="4"/>
    </row>
    <row r="121" spans="1:25" ht="63">
      <c r="A121" s="4" t="s">
        <v>186</v>
      </c>
      <c r="B121" s="173" t="s">
        <v>126</v>
      </c>
      <c r="C121" s="29" t="s">
        <v>222</v>
      </c>
      <c r="D121" s="205" t="s">
        <v>576</v>
      </c>
      <c r="E121" s="205">
        <v>100</v>
      </c>
      <c r="F121" s="63"/>
      <c r="G121" s="206">
        <f t="shared" si="4"/>
        <v>100</v>
      </c>
      <c r="H121" s="206">
        <v>3.3</v>
      </c>
      <c r="I121" s="206">
        <v>3</v>
      </c>
      <c r="J121" s="286"/>
      <c r="K121" s="289" t="s">
        <v>1915</v>
      </c>
      <c r="L121" s="30"/>
      <c r="M121" s="30"/>
      <c r="N121" s="30"/>
      <c r="O121" s="207" t="s">
        <v>1767</v>
      </c>
      <c r="P121" s="32" t="s">
        <v>51</v>
      </c>
      <c r="Q121" s="30"/>
      <c r="R121" s="4"/>
      <c r="S121" s="4"/>
      <c r="T121" s="4">
        <v>380</v>
      </c>
      <c r="U121" s="73"/>
      <c r="V121" s="77" t="s">
        <v>488</v>
      </c>
      <c r="W121" s="4"/>
      <c r="X121" s="4"/>
      <c r="Y121" s="4"/>
    </row>
    <row r="122" spans="1:25" ht="63">
      <c r="A122" s="4" t="s">
        <v>186</v>
      </c>
      <c r="B122" s="173" t="s">
        <v>126</v>
      </c>
      <c r="C122" s="29" t="s">
        <v>222</v>
      </c>
      <c r="D122" s="205" t="s">
        <v>576</v>
      </c>
      <c r="E122" s="205">
        <v>100</v>
      </c>
      <c r="F122" s="63"/>
      <c r="G122" s="206">
        <f t="shared" si="4"/>
        <v>100</v>
      </c>
      <c r="H122" s="206">
        <v>3.3</v>
      </c>
      <c r="I122" s="206">
        <v>3</v>
      </c>
      <c r="J122" s="286"/>
      <c r="K122" s="289" t="s">
        <v>1915</v>
      </c>
      <c r="L122" s="30"/>
      <c r="M122" s="30"/>
      <c r="N122" s="30"/>
      <c r="O122" s="207" t="s">
        <v>1767</v>
      </c>
      <c r="P122" s="32" t="s">
        <v>51</v>
      </c>
      <c r="Q122" s="30"/>
      <c r="R122" s="4"/>
      <c r="S122" s="4"/>
      <c r="T122" s="4">
        <v>380</v>
      </c>
      <c r="U122" s="73"/>
      <c r="V122" s="77" t="s">
        <v>488</v>
      </c>
      <c r="W122" s="4"/>
      <c r="X122" s="4"/>
      <c r="Y122" s="4"/>
    </row>
    <row r="123" spans="1:25" ht="63">
      <c r="A123" s="4" t="s">
        <v>189</v>
      </c>
      <c r="B123" s="173" t="s">
        <v>129</v>
      </c>
      <c r="C123" s="29" t="s">
        <v>225</v>
      </c>
      <c r="D123" s="205" t="s">
        <v>576</v>
      </c>
      <c r="E123" s="205">
        <v>110</v>
      </c>
      <c r="F123" s="63"/>
      <c r="G123" s="206">
        <f t="shared" si="4"/>
        <v>110</v>
      </c>
      <c r="H123" s="206">
        <v>3.3</v>
      </c>
      <c r="I123" s="206">
        <v>3</v>
      </c>
      <c r="J123" s="282"/>
      <c r="K123" s="289" t="s">
        <v>1916</v>
      </c>
      <c r="L123" s="30"/>
      <c r="M123" s="30"/>
      <c r="N123" s="30"/>
      <c r="O123" s="207" t="s">
        <v>1765</v>
      </c>
      <c r="P123" s="32" t="s">
        <v>51</v>
      </c>
      <c r="Q123" s="30"/>
      <c r="R123" s="4"/>
      <c r="S123" s="4"/>
      <c r="T123" s="4">
        <v>580</v>
      </c>
      <c r="U123" s="73"/>
      <c r="V123" s="77" t="s">
        <v>458</v>
      </c>
      <c r="W123" s="4"/>
      <c r="X123" s="4"/>
      <c r="Y123" s="4"/>
    </row>
    <row r="124" spans="1:25" ht="63">
      <c r="A124" s="4" t="s">
        <v>189</v>
      </c>
      <c r="B124" s="173" t="s">
        <v>129</v>
      </c>
      <c r="C124" s="29" t="s">
        <v>225</v>
      </c>
      <c r="D124" s="205" t="s">
        <v>576</v>
      </c>
      <c r="E124" s="205">
        <v>110</v>
      </c>
      <c r="F124" s="63"/>
      <c r="G124" s="206">
        <f t="shared" si="4"/>
        <v>110</v>
      </c>
      <c r="H124" s="206">
        <v>3.3</v>
      </c>
      <c r="I124" s="206">
        <v>3</v>
      </c>
      <c r="J124" s="282"/>
      <c r="K124" s="289" t="s">
        <v>1916</v>
      </c>
      <c r="L124" s="30"/>
      <c r="M124" s="30"/>
      <c r="N124" s="30"/>
      <c r="O124" s="207" t="s">
        <v>1765</v>
      </c>
      <c r="P124" s="32" t="s">
        <v>51</v>
      </c>
      <c r="Q124" s="30"/>
      <c r="R124" s="4"/>
      <c r="S124" s="4"/>
      <c r="T124" s="4"/>
      <c r="U124" s="73"/>
      <c r="V124" s="77"/>
      <c r="W124" s="4"/>
      <c r="X124" s="4"/>
      <c r="Y124" s="4"/>
    </row>
    <row r="125" spans="1:25" ht="63">
      <c r="A125" s="4" t="s">
        <v>191</v>
      </c>
      <c r="B125" s="173" t="s">
        <v>131</v>
      </c>
      <c r="C125" s="29" t="s">
        <v>227</v>
      </c>
      <c r="D125" s="205" t="s">
        <v>576</v>
      </c>
      <c r="E125" s="205">
        <v>110</v>
      </c>
      <c r="F125" s="63"/>
      <c r="G125" s="206">
        <f t="shared" si="4"/>
        <v>110</v>
      </c>
      <c r="H125" s="206">
        <v>3.3</v>
      </c>
      <c r="I125" s="206">
        <v>3</v>
      </c>
      <c r="J125" s="282"/>
      <c r="K125" s="289" t="s">
        <v>1917</v>
      </c>
      <c r="L125" s="30"/>
      <c r="M125" s="30"/>
      <c r="N125" s="30"/>
      <c r="O125" s="207" t="s">
        <v>1765</v>
      </c>
      <c r="P125" s="32" t="s">
        <v>51</v>
      </c>
      <c r="Q125" s="30">
        <v>-30</v>
      </c>
      <c r="R125" s="4">
        <v>230</v>
      </c>
      <c r="S125" s="4">
        <v>4.7</v>
      </c>
      <c r="T125" s="4"/>
      <c r="U125" s="73">
        <v>50</v>
      </c>
      <c r="V125" s="77" t="s">
        <v>495</v>
      </c>
      <c r="W125" s="4"/>
      <c r="X125" s="4"/>
      <c r="Y125" s="4"/>
    </row>
    <row r="126" spans="1:25">
      <c r="A126" s="4" t="s">
        <v>508</v>
      </c>
      <c r="B126" s="173" t="s">
        <v>509</v>
      </c>
      <c r="C126" s="29"/>
      <c r="D126" s="205"/>
      <c r="E126" s="205"/>
      <c r="F126" s="63"/>
      <c r="G126" s="206"/>
      <c r="H126" s="206">
        <v>3.3</v>
      </c>
      <c r="I126" s="206"/>
      <c r="J126" s="282"/>
      <c r="K126" s="36" t="s">
        <v>510</v>
      </c>
      <c r="L126" s="30"/>
      <c r="M126" s="30"/>
      <c r="N126" s="30"/>
      <c r="O126" s="209"/>
      <c r="P126" s="32" t="s">
        <v>51</v>
      </c>
      <c r="Q126" s="30">
        <v>-20</v>
      </c>
      <c r="R126" s="4">
        <v>230</v>
      </c>
      <c r="S126" s="4">
        <v>3</v>
      </c>
      <c r="T126" s="4"/>
      <c r="U126" s="73" t="s">
        <v>426</v>
      </c>
      <c r="V126" s="77" t="s">
        <v>458</v>
      </c>
      <c r="W126" s="4"/>
      <c r="X126" s="4"/>
      <c r="Y126" s="4"/>
    </row>
    <row r="127" spans="1:25">
      <c r="A127" s="4" t="s">
        <v>508</v>
      </c>
      <c r="B127" s="173" t="s">
        <v>509</v>
      </c>
      <c r="C127" s="29"/>
      <c r="D127" s="205"/>
      <c r="E127" s="205"/>
      <c r="F127" s="63"/>
      <c r="G127" s="206"/>
      <c r="H127" s="206">
        <v>3.3</v>
      </c>
      <c r="I127" s="206"/>
      <c r="J127" s="282"/>
      <c r="K127" s="36" t="s">
        <v>510</v>
      </c>
      <c r="L127" s="30"/>
      <c r="M127" s="30"/>
      <c r="N127" s="30"/>
      <c r="O127" s="209"/>
      <c r="P127" s="32" t="s">
        <v>51</v>
      </c>
      <c r="Q127" s="30">
        <v>-20</v>
      </c>
      <c r="R127" s="4">
        <v>230</v>
      </c>
      <c r="S127" s="4">
        <v>3</v>
      </c>
      <c r="T127" s="4"/>
      <c r="U127" s="73" t="s">
        <v>426</v>
      </c>
      <c r="V127" s="77" t="s">
        <v>458</v>
      </c>
      <c r="W127" s="4"/>
      <c r="X127" s="4"/>
      <c r="Y127" s="4"/>
    </row>
    <row r="128" spans="1:25">
      <c r="A128" s="4" t="s">
        <v>195</v>
      </c>
      <c r="B128" s="173" t="s">
        <v>135</v>
      </c>
      <c r="C128" s="29" t="s">
        <v>231</v>
      </c>
      <c r="D128" s="205" t="s">
        <v>576</v>
      </c>
      <c r="E128" s="205">
        <v>160</v>
      </c>
      <c r="F128" s="63"/>
      <c r="G128" s="206">
        <f t="shared" ref="G128:G139" si="5">E128</f>
        <v>160</v>
      </c>
      <c r="H128" s="206">
        <v>3.3</v>
      </c>
      <c r="I128" s="206">
        <v>3</v>
      </c>
      <c r="J128" s="282"/>
      <c r="K128" s="36" t="s">
        <v>1889</v>
      </c>
      <c r="L128" s="30"/>
      <c r="M128" s="30"/>
      <c r="N128" s="30"/>
      <c r="O128" s="207" t="s">
        <v>1768</v>
      </c>
      <c r="P128" s="32" t="s">
        <v>51</v>
      </c>
      <c r="Q128" s="30"/>
      <c r="R128" s="4"/>
      <c r="S128" s="4"/>
      <c r="T128" s="4"/>
      <c r="U128" s="73"/>
      <c r="V128" s="77" t="s">
        <v>497</v>
      </c>
      <c r="W128" s="4"/>
      <c r="X128" s="4"/>
      <c r="Y128" s="4"/>
    </row>
    <row r="129" spans="1:25" ht="20.100000000000001" customHeight="1">
      <c r="A129" s="4" t="s">
        <v>463</v>
      </c>
      <c r="B129" s="173" t="s">
        <v>464</v>
      </c>
      <c r="C129" s="29"/>
      <c r="D129" s="205" t="s">
        <v>576</v>
      </c>
      <c r="E129" s="205">
        <v>150</v>
      </c>
      <c r="F129" s="63"/>
      <c r="G129" s="206">
        <f t="shared" si="5"/>
        <v>150</v>
      </c>
      <c r="H129" s="206">
        <v>3.3</v>
      </c>
      <c r="I129" s="206"/>
      <c r="J129" s="282"/>
      <c r="K129" s="36" t="s">
        <v>1889</v>
      </c>
      <c r="L129" s="30"/>
      <c r="M129" s="30"/>
      <c r="N129" s="30"/>
      <c r="O129" s="207" t="s">
        <v>1769</v>
      </c>
      <c r="P129" s="32" t="s">
        <v>51</v>
      </c>
      <c r="Q129" s="34" t="s">
        <v>466</v>
      </c>
      <c r="R129" s="4" t="s">
        <v>467</v>
      </c>
      <c r="S129" s="4">
        <v>6.5</v>
      </c>
      <c r="T129" s="4"/>
      <c r="U129" s="73">
        <v>50</v>
      </c>
      <c r="V129" s="80">
        <v>1</v>
      </c>
      <c r="W129" s="4"/>
      <c r="X129" s="4">
        <v>9.1999999999999993</v>
      </c>
      <c r="Y129" s="4"/>
    </row>
    <row r="130" spans="1:25" ht="20.100000000000001" customHeight="1">
      <c r="A130" s="4" t="s">
        <v>463</v>
      </c>
      <c r="B130" s="173" t="s">
        <v>464</v>
      </c>
      <c r="C130" s="29"/>
      <c r="D130" s="205" t="s">
        <v>576</v>
      </c>
      <c r="E130" s="205">
        <v>150</v>
      </c>
      <c r="F130" s="63"/>
      <c r="G130" s="206">
        <f t="shared" si="5"/>
        <v>150</v>
      </c>
      <c r="H130" s="206">
        <v>3.3</v>
      </c>
      <c r="I130" s="206"/>
      <c r="J130" s="282"/>
      <c r="K130" s="36" t="s">
        <v>1889</v>
      </c>
      <c r="L130" s="30"/>
      <c r="M130" s="30"/>
      <c r="N130" s="30"/>
      <c r="O130" s="207" t="s">
        <v>1769</v>
      </c>
      <c r="P130" s="32"/>
      <c r="Q130" s="34"/>
      <c r="R130" s="4"/>
      <c r="S130" s="4"/>
      <c r="T130" s="4"/>
      <c r="U130" s="73"/>
      <c r="V130" s="80"/>
      <c r="W130" s="4"/>
      <c r="X130" s="4"/>
      <c r="Y130" s="4"/>
    </row>
    <row r="131" spans="1:25" ht="63">
      <c r="A131" s="4" t="s">
        <v>87</v>
      </c>
      <c r="B131" s="173" t="s">
        <v>88</v>
      </c>
      <c r="C131" s="29" t="s">
        <v>223</v>
      </c>
      <c r="D131" s="205" t="s">
        <v>576</v>
      </c>
      <c r="E131" s="205" t="s">
        <v>1759</v>
      </c>
      <c r="F131" s="63"/>
      <c r="G131" s="206" t="str">
        <f t="shared" si="5"/>
        <v>R90 + F110</v>
      </c>
      <c r="H131" s="206">
        <v>3.3</v>
      </c>
      <c r="I131" s="206"/>
      <c r="J131" s="289" t="s">
        <v>1918</v>
      </c>
      <c r="K131" s="281" t="s">
        <v>1884</v>
      </c>
      <c r="L131" s="30"/>
      <c r="M131" s="30"/>
      <c r="N131" s="30"/>
      <c r="O131" s="207" t="s">
        <v>1770</v>
      </c>
      <c r="P131" s="32" t="s">
        <v>51</v>
      </c>
      <c r="Q131" s="30"/>
      <c r="R131" s="4"/>
      <c r="S131" s="4"/>
      <c r="T131" s="4"/>
      <c r="U131" s="73"/>
      <c r="V131" s="77" t="s">
        <v>492</v>
      </c>
      <c r="W131" s="4"/>
      <c r="X131" s="4"/>
      <c r="Y131" s="4"/>
    </row>
    <row r="132" spans="1:25" ht="63">
      <c r="A132" s="4" t="s">
        <v>193</v>
      </c>
      <c r="B132" s="173" t="s">
        <v>132</v>
      </c>
      <c r="C132" s="29" t="s">
        <v>229</v>
      </c>
      <c r="D132" s="205" t="s">
        <v>576</v>
      </c>
      <c r="E132" s="205" t="s">
        <v>1759</v>
      </c>
      <c r="F132" s="63"/>
      <c r="G132" s="206" t="str">
        <f t="shared" si="5"/>
        <v>R90 + F110</v>
      </c>
      <c r="H132" s="206">
        <v>3.3</v>
      </c>
      <c r="I132" s="206"/>
      <c r="J132" s="289" t="s">
        <v>1919</v>
      </c>
      <c r="K132" s="281" t="s">
        <v>1887</v>
      </c>
      <c r="L132" s="30"/>
      <c r="M132" s="30"/>
      <c r="N132" s="30"/>
      <c r="O132" s="207" t="s">
        <v>1771</v>
      </c>
      <c r="P132" s="32" t="s">
        <v>51</v>
      </c>
      <c r="Q132" s="30"/>
      <c r="R132" s="4"/>
      <c r="S132" s="4"/>
      <c r="T132" s="4"/>
      <c r="U132" s="73"/>
      <c r="V132" s="77" t="s">
        <v>496</v>
      </c>
      <c r="W132" s="4"/>
      <c r="X132" s="4"/>
      <c r="Y132" s="4"/>
    </row>
    <row r="133" spans="1:25" ht="63">
      <c r="A133" s="4"/>
      <c r="B133" s="210" t="s">
        <v>1784</v>
      </c>
      <c r="C133" s="29"/>
      <c r="D133" s="205"/>
      <c r="E133" s="205"/>
      <c r="F133" s="63"/>
      <c r="G133" s="206"/>
      <c r="H133" s="206"/>
      <c r="I133" s="206"/>
      <c r="J133" s="289" t="s">
        <v>1920</v>
      </c>
      <c r="K133" s="281" t="s">
        <v>1885</v>
      </c>
      <c r="L133" s="30"/>
      <c r="M133" s="30"/>
      <c r="N133" s="30"/>
      <c r="O133" s="207"/>
      <c r="P133" s="32"/>
      <c r="Q133" s="30"/>
      <c r="R133" s="4"/>
      <c r="S133" s="4"/>
      <c r="T133" s="4"/>
      <c r="U133" s="73"/>
      <c r="V133" s="77"/>
      <c r="W133" s="4"/>
      <c r="X133" s="4"/>
      <c r="Y133" s="4"/>
    </row>
    <row r="134" spans="1:25" ht="47.25">
      <c r="A134" s="4"/>
      <c r="B134" s="210" t="s">
        <v>1785</v>
      </c>
      <c r="C134" s="29"/>
      <c r="D134" s="205"/>
      <c r="E134" s="205"/>
      <c r="F134" s="63"/>
      <c r="G134" s="206"/>
      <c r="H134" s="206"/>
      <c r="I134" s="206"/>
      <c r="J134" s="289" t="s">
        <v>1921</v>
      </c>
      <c r="K134" s="281" t="s">
        <v>1886</v>
      </c>
      <c r="L134" s="30"/>
      <c r="M134" s="30"/>
      <c r="N134" s="30"/>
      <c r="O134" s="207"/>
      <c r="P134" s="32"/>
      <c r="Q134" s="30"/>
      <c r="R134" s="4"/>
      <c r="S134" s="4"/>
      <c r="T134" s="4"/>
      <c r="U134" s="73"/>
      <c r="V134" s="77"/>
      <c r="W134" s="4"/>
      <c r="X134" s="4"/>
      <c r="Y134" s="4"/>
    </row>
    <row r="135" spans="1:25" ht="31.5">
      <c r="A135" s="4" t="s">
        <v>482</v>
      </c>
      <c r="B135" s="173" t="s">
        <v>474</v>
      </c>
      <c r="C135" s="29"/>
      <c r="D135" s="205" t="s">
        <v>576</v>
      </c>
      <c r="E135" s="205">
        <v>80</v>
      </c>
      <c r="F135" s="63"/>
      <c r="G135" s="206">
        <f t="shared" si="5"/>
        <v>80</v>
      </c>
      <c r="H135" s="206">
        <v>3.3</v>
      </c>
      <c r="I135" s="206"/>
      <c r="J135" s="283" t="s">
        <v>1890</v>
      </c>
      <c r="K135" s="282"/>
      <c r="L135" s="30"/>
      <c r="M135" s="30"/>
      <c r="N135" s="30"/>
      <c r="O135" s="207" t="s">
        <v>1772</v>
      </c>
      <c r="P135" s="32" t="s">
        <v>51</v>
      </c>
      <c r="Q135" s="30"/>
      <c r="R135" s="4"/>
      <c r="S135" s="4"/>
      <c r="T135" s="4"/>
      <c r="U135" s="73"/>
      <c r="V135" s="77" t="s">
        <v>491</v>
      </c>
      <c r="W135" s="4"/>
      <c r="X135" s="4"/>
      <c r="Y135" s="4"/>
    </row>
    <row r="136" spans="1:25" ht="31.5">
      <c r="A136" s="4" t="s">
        <v>517</v>
      </c>
      <c r="B136" s="173" t="s">
        <v>516</v>
      </c>
      <c r="C136" s="29" t="s">
        <v>518</v>
      </c>
      <c r="D136" s="205" t="s">
        <v>576</v>
      </c>
      <c r="E136" s="205">
        <v>90</v>
      </c>
      <c r="F136" s="63"/>
      <c r="G136" s="206">
        <f t="shared" si="5"/>
        <v>90</v>
      </c>
      <c r="H136" s="206">
        <v>3.3</v>
      </c>
      <c r="I136" s="206">
        <v>5</v>
      </c>
      <c r="J136" s="283" t="s">
        <v>1892</v>
      </c>
      <c r="K136" s="282"/>
      <c r="L136" s="30"/>
      <c r="M136" s="30"/>
      <c r="N136" s="30"/>
      <c r="O136" s="207" t="s">
        <v>1762</v>
      </c>
      <c r="P136" s="32" t="s">
        <v>51</v>
      </c>
      <c r="Q136" s="30"/>
      <c r="R136" s="4"/>
      <c r="S136" s="4"/>
      <c r="T136" s="4"/>
      <c r="U136" s="73"/>
      <c r="V136" s="77"/>
      <c r="W136" s="4"/>
      <c r="X136" s="4"/>
      <c r="Y136" s="4"/>
    </row>
    <row r="137" spans="1:25" ht="31.5">
      <c r="A137" s="4" t="s">
        <v>244</v>
      </c>
      <c r="B137" s="173" t="s">
        <v>128</v>
      </c>
      <c r="C137" s="29" t="s">
        <v>245</v>
      </c>
      <c r="D137" s="205" t="s">
        <v>576</v>
      </c>
      <c r="E137" s="205">
        <v>110</v>
      </c>
      <c r="F137" s="63"/>
      <c r="G137" s="206">
        <f t="shared" si="5"/>
        <v>110</v>
      </c>
      <c r="H137" s="206">
        <v>3.3</v>
      </c>
      <c r="I137" s="206">
        <v>5</v>
      </c>
      <c r="J137" s="284" t="s">
        <v>1893</v>
      </c>
      <c r="K137" s="282"/>
      <c r="L137" s="30"/>
      <c r="M137" s="30"/>
      <c r="N137" s="30"/>
      <c r="O137" s="207" t="s">
        <v>1763</v>
      </c>
      <c r="P137" s="32" t="s">
        <v>51</v>
      </c>
      <c r="Q137" s="30"/>
      <c r="R137" s="4"/>
      <c r="S137" s="4"/>
      <c r="T137" s="4"/>
      <c r="U137" s="73"/>
      <c r="V137" s="77" t="s">
        <v>489</v>
      </c>
      <c r="W137" s="4"/>
      <c r="X137" s="4"/>
      <c r="Y137" s="4"/>
    </row>
    <row r="138" spans="1:25" ht="31.5">
      <c r="A138" s="4" t="s">
        <v>76</v>
      </c>
      <c r="B138" s="173" t="s">
        <v>77</v>
      </c>
      <c r="C138" s="29" t="s">
        <v>74</v>
      </c>
      <c r="D138" s="205" t="s">
        <v>576</v>
      </c>
      <c r="E138" s="205">
        <v>110</v>
      </c>
      <c r="F138" s="63"/>
      <c r="G138" s="206">
        <f t="shared" si="5"/>
        <v>110</v>
      </c>
      <c r="H138" s="206">
        <v>3.3</v>
      </c>
      <c r="I138" s="206">
        <v>5</v>
      </c>
      <c r="J138" s="283" t="s">
        <v>1894</v>
      </c>
      <c r="K138" s="282"/>
      <c r="L138" s="30"/>
      <c r="M138" s="30"/>
      <c r="N138" s="30"/>
      <c r="O138" s="207" t="s">
        <v>1763</v>
      </c>
      <c r="P138" s="32" t="s">
        <v>51</v>
      </c>
      <c r="Q138" s="30"/>
      <c r="R138" s="4">
        <v>220</v>
      </c>
      <c r="S138" s="4">
        <v>2</v>
      </c>
      <c r="T138" s="4">
        <v>470</v>
      </c>
      <c r="U138" s="73">
        <v>50</v>
      </c>
      <c r="V138" s="77" t="s">
        <v>489</v>
      </c>
      <c r="W138" s="4"/>
      <c r="X138" s="4"/>
      <c r="Y138" s="4"/>
    </row>
    <row r="139" spans="1:25" ht="31.5">
      <c r="A139" s="4" t="s">
        <v>76</v>
      </c>
      <c r="B139" s="173" t="s">
        <v>77</v>
      </c>
      <c r="C139" s="29" t="s">
        <v>74</v>
      </c>
      <c r="D139" s="205" t="s">
        <v>576</v>
      </c>
      <c r="E139" s="205">
        <v>110</v>
      </c>
      <c r="F139" s="63"/>
      <c r="G139" s="206">
        <f t="shared" si="5"/>
        <v>110</v>
      </c>
      <c r="H139" s="206">
        <v>3.3</v>
      </c>
      <c r="I139" s="206">
        <v>5</v>
      </c>
      <c r="J139" s="283" t="s">
        <v>1894</v>
      </c>
      <c r="K139" s="282"/>
      <c r="L139" s="30"/>
      <c r="M139" s="30"/>
      <c r="N139" s="30"/>
      <c r="O139" s="207" t="s">
        <v>1763</v>
      </c>
      <c r="P139" s="32" t="s">
        <v>51</v>
      </c>
      <c r="Q139" s="30"/>
      <c r="R139" s="6">
        <v>220</v>
      </c>
      <c r="S139" s="6">
        <v>0.72</v>
      </c>
      <c r="T139" s="6">
        <v>109</v>
      </c>
      <c r="U139" s="75">
        <v>50</v>
      </c>
      <c r="V139" s="80"/>
      <c r="W139" s="4"/>
      <c r="X139" s="4"/>
      <c r="Y139" s="4"/>
    </row>
    <row r="140" spans="1:25">
      <c r="A140" s="4"/>
      <c r="B140" s="173" t="s">
        <v>532</v>
      </c>
      <c r="C140" s="29"/>
      <c r="D140" s="205"/>
      <c r="E140" s="205"/>
      <c r="F140" s="63"/>
      <c r="G140" s="206"/>
      <c r="H140" s="206">
        <v>3.3</v>
      </c>
      <c r="I140" s="206"/>
      <c r="J140" s="36" t="s">
        <v>533</v>
      </c>
      <c r="K140" s="282"/>
      <c r="L140" s="30"/>
      <c r="M140" s="30"/>
      <c r="N140" s="30"/>
      <c r="O140" s="209"/>
      <c r="P140" s="32"/>
      <c r="Q140" s="30"/>
      <c r="R140" s="6"/>
      <c r="S140" s="6"/>
      <c r="T140" s="6"/>
      <c r="U140" s="75"/>
      <c r="V140" s="80"/>
      <c r="W140" s="4"/>
      <c r="X140" s="4"/>
      <c r="Y140" s="4"/>
    </row>
    <row r="141" spans="1:25" ht="31.5">
      <c r="A141" s="4" t="s">
        <v>239</v>
      </c>
      <c r="B141" s="173" t="s">
        <v>134</v>
      </c>
      <c r="C141" s="29" t="s">
        <v>243</v>
      </c>
      <c r="D141" s="205" t="s">
        <v>576</v>
      </c>
      <c r="E141" s="205">
        <v>130</v>
      </c>
      <c r="F141" s="63"/>
      <c r="G141" s="206">
        <f t="shared" ref="G141:G147" si="6">E141</f>
        <v>130</v>
      </c>
      <c r="H141" s="206">
        <v>3.3</v>
      </c>
      <c r="I141" s="206">
        <v>5</v>
      </c>
      <c r="J141" s="284" t="s">
        <v>1895</v>
      </c>
      <c r="K141" s="282"/>
      <c r="L141" s="30"/>
      <c r="M141" s="30"/>
      <c r="N141" s="30"/>
      <c r="O141" s="207" t="s">
        <v>1765</v>
      </c>
      <c r="P141" s="32" t="s">
        <v>51</v>
      </c>
      <c r="Q141" s="34"/>
      <c r="R141" s="4"/>
      <c r="S141" s="4"/>
      <c r="T141" s="4"/>
      <c r="U141" s="73"/>
      <c r="V141" s="77" t="s">
        <v>489</v>
      </c>
      <c r="W141" s="4"/>
      <c r="X141" s="4"/>
      <c r="Y141" s="4"/>
    </row>
    <row r="142" spans="1:25" ht="31.5">
      <c r="A142" s="4" t="s">
        <v>239</v>
      </c>
      <c r="B142" s="173" t="s">
        <v>134</v>
      </c>
      <c r="C142" s="29" t="s">
        <v>243</v>
      </c>
      <c r="D142" s="205" t="s">
        <v>576</v>
      </c>
      <c r="E142" s="205">
        <v>130</v>
      </c>
      <c r="F142" s="63"/>
      <c r="G142" s="206">
        <f t="shared" si="6"/>
        <v>130</v>
      </c>
      <c r="H142" s="206">
        <v>3.3</v>
      </c>
      <c r="I142" s="206">
        <v>5</v>
      </c>
      <c r="J142" s="284" t="s">
        <v>1895</v>
      </c>
      <c r="K142" s="282"/>
      <c r="L142" s="30">
        <v>23.8</v>
      </c>
      <c r="M142" s="30"/>
      <c r="N142" s="30"/>
      <c r="O142" s="207" t="s">
        <v>1765</v>
      </c>
      <c r="P142" s="32" t="s">
        <v>51</v>
      </c>
      <c r="Q142" s="30"/>
      <c r="R142" s="4"/>
      <c r="S142" s="4">
        <v>3.5</v>
      </c>
      <c r="T142" s="4"/>
      <c r="U142" s="73"/>
      <c r="V142" s="77" t="s">
        <v>489</v>
      </c>
      <c r="W142" s="4"/>
      <c r="X142" s="4"/>
      <c r="Y142" s="4"/>
    </row>
    <row r="143" spans="1:25" ht="47.25">
      <c r="A143" s="4" t="s">
        <v>484</v>
      </c>
      <c r="B143" s="173" t="s">
        <v>483</v>
      </c>
      <c r="C143" s="29"/>
      <c r="D143" s="205" t="s">
        <v>576</v>
      </c>
      <c r="E143" s="205">
        <v>70</v>
      </c>
      <c r="F143" s="63"/>
      <c r="G143" s="206">
        <f t="shared" si="6"/>
        <v>70</v>
      </c>
      <c r="H143" s="206">
        <v>3.3</v>
      </c>
      <c r="I143" s="206"/>
      <c r="J143" s="282"/>
      <c r="K143" s="283" t="s">
        <v>1891</v>
      </c>
      <c r="L143" s="30"/>
      <c r="M143" s="30"/>
      <c r="N143" s="30"/>
      <c r="O143" s="207" t="s">
        <v>1766</v>
      </c>
      <c r="P143" s="32" t="s">
        <v>51</v>
      </c>
      <c r="Q143" s="30">
        <v>-20</v>
      </c>
      <c r="R143" s="4">
        <v>230</v>
      </c>
      <c r="S143" s="4">
        <v>3.9</v>
      </c>
      <c r="T143" s="4"/>
      <c r="U143" s="73" t="s">
        <v>426</v>
      </c>
      <c r="V143" s="77" t="s">
        <v>487</v>
      </c>
      <c r="W143" s="4"/>
      <c r="X143" s="4"/>
      <c r="Y143" s="4"/>
    </row>
    <row r="144" spans="1:25" ht="63">
      <c r="A144" s="4" t="s">
        <v>512</v>
      </c>
      <c r="B144" s="173" t="s">
        <v>511</v>
      </c>
      <c r="C144" s="29" t="s">
        <v>513</v>
      </c>
      <c r="D144" s="205" t="s">
        <v>576</v>
      </c>
      <c r="E144" s="205">
        <v>100</v>
      </c>
      <c r="F144" s="63"/>
      <c r="G144" s="206">
        <f t="shared" si="6"/>
        <v>100</v>
      </c>
      <c r="H144" s="206">
        <v>3.3</v>
      </c>
      <c r="I144" s="206">
        <v>3</v>
      </c>
      <c r="J144" s="282"/>
      <c r="K144" s="36" t="s">
        <v>1896</v>
      </c>
      <c r="L144" s="30"/>
      <c r="M144" s="30"/>
      <c r="N144" s="30"/>
      <c r="O144" s="207" t="s">
        <v>1767</v>
      </c>
      <c r="P144" s="32" t="s">
        <v>51</v>
      </c>
      <c r="Q144" s="30"/>
      <c r="R144" s="4"/>
      <c r="S144" s="4"/>
      <c r="T144" s="4"/>
      <c r="U144" s="73"/>
      <c r="V144" s="77" t="s">
        <v>488</v>
      </c>
      <c r="W144" s="4"/>
      <c r="X144" s="4"/>
      <c r="Y144" s="4"/>
    </row>
    <row r="145" spans="1:25" ht="63">
      <c r="A145" s="4" t="s">
        <v>246</v>
      </c>
      <c r="B145" s="173" t="s">
        <v>247</v>
      </c>
      <c r="C145" s="29" t="s">
        <v>248</v>
      </c>
      <c r="D145" s="205" t="s">
        <v>576</v>
      </c>
      <c r="E145" s="205">
        <v>110</v>
      </c>
      <c r="F145" s="63"/>
      <c r="G145" s="206">
        <f t="shared" si="6"/>
        <v>110</v>
      </c>
      <c r="H145" s="206">
        <v>3.3</v>
      </c>
      <c r="I145" s="206">
        <v>3</v>
      </c>
      <c r="J145" s="282"/>
      <c r="K145" s="284" t="s">
        <v>1897</v>
      </c>
      <c r="L145" s="30"/>
      <c r="M145" s="30"/>
      <c r="N145" s="30"/>
      <c r="O145" s="207" t="s">
        <v>1765</v>
      </c>
      <c r="P145" s="32" t="s">
        <v>51</v>
      </c>
      <c r="Q145" s="30">
        <v>-20</v>
      </c>
      <c r="R145" s="4">
        <v>230</v>
      </c>
      <c r="S145" s="4"/>
      <c r="T145" s="4">
        <v>500</v>
      </c>
      <c r="U145" s="73">
        <v>50</v>
      </c>
      <c r="V145" s="77" t="s">
        <v>487</v>
      </c>
      <c r="W145" s="4"/>
      <c r="X145" s="4"/>
      <c r="Y145" s="4"/>
    </row>
    <row r="146" spans="1:25" ht="63">
      <c r="A146" s="4" t="s">
        <v>246</v>
      </c>
      <c r="B146" s="173" t="s">
        <v>247</v>
      </c>
      <c r="C146" s="29" t="s">
        <v>248</v>
      </c>
      <c r="D146" s="205" t="s">
        <v>576</v>
      </c>
      <c r="E146" s="205">
        <v>110</v>
      </c>
      <c r="F146" s="63"/>
      <c r="G146" s="206">
        <f t="shared" si="6"/>
        <v>110</v>
      </c>
      <c r="H146" s="206">
        <v>3.3</v>
      </c>
      <c r="I146" s="206">
        <v>3</v>
      </c>
      <c r="J146" s="282"/>
      <c r="K146" s="283" t="s">
        <v>1898</v>
      </c>
      <c r="L146" s="30"/>
      <c r="M146" s="30"/>
      <c r="N146" s="30"/>
      <c r="O146" s="207" t="s">
        <v>1765</v>
      </c>
      <c r="P146" s="32" t="s">
        <v>51</v>
      </c>
      <c r="Q146" s="30"/>
      <c r="R146" s="4"/>
      <c r="S146" s="4"/>
      <c r="T146" s="4"/>
      <c r="U146" s="73"/>
      <c r="V146" s="77" t="s">
        <v>458</v>
      </c>
      <c r="W146" s="4"/>
      <c r="X146" s="4"/>
      <c r="Y146" s="4"/>
    </row>
    <row r="147" spans="1:25" ht="63">
      <c r="A147" s="4" t="s">
        <v>249</v>
      </c>
      <c r="B147" s="173" t="s">
        <v>250</v>
      </c>
      <c r="C147" s="29" t="s">
        <v>251</v>
      </c>
      <c r="D147" s="205" t="s">
        <v>576</v>
      </c>
      <c r="E147" s="205">
        <v>110</v>
      </c>
      <c r="F147" s="63"/>
      <c r="G147" s="206">
        <f t="shared" si="6"/>
        <v>110</v>
      </c>
      <c r="H147" s="206">
        <v>3.3</v>
      </c>
      <c r="I147" s="206">
        <v>3</v>
      </c>
      <c r="J147" s="282"/>
      <c r="K147" s="283" t="s">
        <v>1898</v>
      </c>
      <c r="L147" s="30"/>
      <c r="M147" s="30"/>
      <c r="N147" s="30"/>
      <c r="O147" s="207" t="s">
        <v>1765</v>
      </c>
      <c r="P147" s="32" t="s">
        <v>51</v>
      </c>
      <c r="Q147" s="30"/>
      <c r="R147" s="4">
        <v>230</v>
      </c>
      <c r="S147" s="4"/>
      <c r="T147" s="4">
        <v>600</v>
      </c>
      <c r="U147" s="73">
        <v>50</v>
      </c>
      <c r="V147" s="77" t="s">
        <v>458</v>
      </c>
      <c r="W147" s="4"/>
      <c r="X147" s="4"/>
      <c r="Y147" s="4"/>
    </row>
    <row r="148" spans="1:25">
      <c r="A148" s="4"/>
      <c r="B148" s="173" t="s">
        <v>531</v>
      </c>
      <c r="C148" s="29"/>
      <c r="D148" s="205"/>
      <c r="E148" s="205"/>
      <c r="F148" s="63"/>
      <c r="G148" s="206"/>
      <c r="H148" s="206">
        <v>3.3</v>
      </c>
      <c r="I148" s="206"/>
      <c r="J148" s="282"/>
      <c r="K148" s="36"/>
      <c r="L148" s="30"/>
      <c r="M148" s="30"/>
      <c r="N148" s="30"/>
      <c r="O148" s="209"/>
      <c r="P148" s="32"/>
      <c r="Q148" s="30"/>
      <c r="R148" s="4"/>
      <c r="S148" s="4"/>
      <c r="T148" s="4"/>
      <c r="U148" s="73"/>
      <c r="V148" s="77"/>
      <c r="W148" s="4"/>
      <c r="X148" s="4"/>
      <c r="Y148" s="4"/>
    </row>
    <row r="149" spans="1:25">
      <c r="A149" s="4" t="s">
        <v>240</v>
      </c>
      <c r="B149" s="173" t="s">
        <v>241</v>
      </c>
      <c r="C149" s="29" t="s">
        <v>242</v>
      </c>
      <c r="D149" s="205" t="s">
        <v>576</v>
      </c>
      <c r="E149" s="209">
        <v>160</v>
      </c>
      <c r="F149" s="63"/>
      <c r="G149" s="206">
        <f t="shared" ref="G149:G162" si="7">E149</f>
        <v>160</v>
      </c>
      <c r="H149" s="206">
        <v>3.3</v>
      </c>
      <c r="I149" s="206">
        <v>3</v>
      </c>
      <c r="J149" s="282"/>
      <c r="K149" s="284" t="s">
        <v>1899</v>
      </c>
      <c r="L149" s="30">
        <v>36.380000000000003</v>
      </c>
      <c r="M149" s="30"/>
      <c r="N149" s="30"/>
      <c r="O149" s="207" t="s">
        <v>1768</v>
      </c>
      <c r="P149" s="32" t="s">
        <v>51</v>
      </c>
      <c r="Q149" s="30"/>
      <c r="R149" s="4"/>
      <c r="S149" s="4"/>
      <c r="T149" s="4"/>
      <c r="U149" s="73"/>
      <c r="V149" s="77" t="s">
        <v>488</v>
      </c>
      <c r="W149" s="4"/>
      <c r="X149" s="4"/>
      <c r="Y149" s="4"/>
    </row>
    <row r="150" spans="1:25" ht="31.5">
      <c r="A150" s="4" t="s">
        <v>470</v>
      </c>
      <c r="B150" s="173" t="s">
        <v>469</v>
      </c>
      <c r="C150" s="29" t="s">
        <v>469</v>
      </c>
      <c r="D150" s="205" t="s">
        <v>576</v>
      </c>
      <c r="E150" s="205">
        <v>80</v>
      </c>
      <c r="F150" s="63"/>
      <c r="G150" s="206">
        <f t="shared" si="7"/>
        <v>80</v>
      </c>
      <c r="H150" s="206">
        <v>3.3</v>
      </c>
      <c r="I150" s="206"/>
      <c r="J150" s="283" t="s">
        <v>1900</v>
      </c>
      <c r="K150" s="36"/>
      <c r="L150" s="30"/>
      <c r="M150" s="30"/>
      <c r="N150" s="30"/>
      <c r="O150" s="207" t="s">
        <v>1760</v>
      </c>
      <c r="P150" s="32" t="s">
        <v>51</v>
      </c>
      <c r="Q150" s="30"/>
      <c r="R150" s="4"/>
      <c r="S150" s="4"/>
      <c r="T150" s="4"/>
      <c r="U150" s="73"/>
      <c r="V150" s="77" t="s">
        <v>493</v>
      </c>
      <c r="W150" s="4"/>
      <c r="X150" s="4"/>
      <c r="Y150" s="4"/>
    </row>
    <row r="151" spans="1:25" ht="31.5">
      <c r="A151" s="4" t="s">
        <v>417</v>
      </c>
      <c r="B151" s="173" t="s">
        <v>416</v>
      </c>
      <c r="C151" s="29" t="s">
        <v>416</v>
      </c>
      <c r="D151" s="205" t="s">
        <v>576</v>
      </c>
      <c r="E151" s="205">
        <v>90</v>
      </c>
      <c r="F151" s="63"/>
      <c r="G151" s="206">
        <f t="shared" si="7"/>
        <v>90</v>
      </c>
      <c r="H151" s="206">
        <v>3.3</v>
      </c>
      <c r="I151" s="206"/>
      <c r="J151" s="284" t="s">
        <v>1901</v>
      </c>
      <c r="K151" s="282"/>
      <c r="L151" s="30"/>
      <c r="M151" s="30"/>
      <c r="N151" s="30"/>
      <c r="O151" s="207" t="s">
        <v>1773</v>
      </c>
      <c r="P151" s="32" t="s">
        <v>51</v>
      </c>
      <c r="Q151" s="30"/>
      <c r="R151" s="4">
        <v>230</v>
      </c>
      <c r="S151" s="4">
        <v>1.5</v>
      </c>
      <c r="T151" s="4"/>
      <c r="U151" s="73">
        <v>50</v>
      </c>
      <c r="V151" s="77" t="s">
        <v>491</v>
      </c>
      <c r="W151" s="4"/>
      <c r="X151" s="4"/>
      <c r="Y151" s="4"/>
    </row>
    <row r="152" spans="1:25" ht="31.5">
      <c r="A152" s="4" t="s">
        <v>468</v>
      </c>
      <c r="B152" s="173" t="s">
        <v>416</v>
      </c>
      <c r="C152" s="29" t="s">
        <v>416</v>
      </c>
      <c r="D152" s="205" t="s">
        <v>576</v>
      </c>
      <c r="E152" s="205">
        <v>90</v>
      </c>
      <c r="F152" s="63"/>
      <c r="G152" s="206">
        <f t="shared" si="7"/>
        <v>90</v>
      </c>
      <c r="H152" s="206">
        <v>3.3</v>
      </c>
      <c r="I152" s="206"/>
      <c r="J152" s="284" t="s">
        <v>1901</v>
      </c>
      <c r="K152" s="282"/>
      <c r="L152" s="30"/>
      <c r="M152" s="30"/>
      <c r="N152" s="30"/>
      <c r="O152" s="207" t="s">
        <v>1773</v>
      </c>
      <c r="P152" s="32" t="s">
        <v>51</v>
      </c>
      <c r="Q152" s="30"/>
      <c r="R152" s="4"/>
      <c r="S152" s="4">
        <v>1.5</v>
      </c>
      <c r="T152" s="4"/>
      <c r="U152" s="73">
        <v>50</v>
      </c>
      <c r="V152" s="80"/>
      <c r="W152" s="4"/>
      <c r="X152" s="4"/>
      <c r="Y152" s="4"/>
    </row>
    <row r="153" spans="1:25" ht="31.5">
      <c r="A153" s="4" t="s">
        <v>287</v>
      </c>
      <c r="B153" s="173" t="s">
        <v>176</v>
      </c>
      <c r="C153" s="29" t="s">
        <v>245</v>
      </c>
      <c r="D153" s="205" t="s">
        <v>576</v>
      </c>
      <c r="E153" s="205">
        <v>110</v>
      </c>
      <c r="F153" s="63"/>
      <c r="G153" s="206">
        <f t="shared" si="7"/>
        <v>110</v>
      </c>
      <c r="H153" s="206">
        <v>3.3</v>
      </c>
      <c r="I153" s="206"/>
      <c r="J153" s="285" t="s">
        <v>1894</v>
      </c>
      <c r="K153" s="282"/>
      <c r="L153" s="30"/>
      <c r="M153" s="30"/>
      <c r="N153" s="30"/>
      <c r="O153" s="207" t="s">
        <v>1763</v>
      </c>
      <c r="P153" s="32" t="s">
        <v>51</v>
      </c>
      <c r="Q153" s="30" t="s">
        <v>303</v>
      </c>
      <c r="R153" s="4">
        <v>230</v>
      </c>
      <c r="S153" s="4">
        <v>1.7</v>
      </c>
      <c r="T153" s="4"/>
      <c r="U153" s="73">
        <v>50</v>
      </c>
      <c r="V153" s="77" t="s">
        <v>441</v>
      </c>
      <c r="W153" s="4"/>
      <c r="X153" s="4"/>
      <c r="Y153" s="4"/>
    </row>
    <row r="154" spans="1:25" ht="31.5">
      <c r="A154" s="4" t="s">
        <v>287</v>
      </c>
      <c r="B154" s="173" t="s">
        <v>176</v>
      </c>
      <c r="C154" s="29" t="s">
        <v>245</v>
      </c>
      <c r="D154" s="205" t="s">
        <v>576</v>
      </c>
      <c r="E154" s="205">
        <v>110</v>
      </c>
      <c r="F154" s="63"/>
      <c r="G154" s="206">
        <f t="shared" si="7"/>
        <v>110</v>
      </c>
      <c r="H154" s="206">
        <v>3.3</v>
      </c>
      <c r="I154" s="206"/>
      <c r="J154" s="285" t="s">
        <v>1894</v>
      </c>
      <c r="K154" s="282"/>
      <c r="L154" s="30"/>
      <c r="M154" s="30"/>
      <c r="N154" s="30"/>
      <c r="O154" s="207" t="s">
        <v>1763</v>
      </c>
      <c r="P154" s="32" t="s">
        <v>51</v>
      </c>
      <c r="Q154" s="30"/>
      <c r="R154" s="4"/>
      <c r="S154" s="4"/>
      <c r="T154" s="4"/>
      <c r="U154" s="73"/>
      <c r="V154" s="77" t="s">
        <v>489</v>
      </c>
      <c r="W154" s="4"/>
      <c r="X154" s="4"/>
      <c r="Y154" s="4"/>
    </row>
    <row r="155" spans="1:25" ht="31.5">
      <c r="A155" s="4" t="s">
        <v>72</v>
      </c>
      <c r="B155" s="173" t="s">
        <v>73</v>
      </c>
      <c r="C155" s="29" t="s">
        <v>74</v>
      </c>
      <c r="D155" s="205" t="s">
        <v>576</v>
      </c>
      <c r="E155" s="205">
        <v>110</v>
      </c>
      <c r="F155" s="63"/>
      <c r="G155" s="206">
        <f t="shared" si="7"/>
        <v>110</v>
      </c>
      <c r="H155" s="206">
        <v>3.3</v>
      </c>
      <c r="I155" s="206"/>
      <c r="J155" s="285" t="s">
        <v>1894</v>
      </c>
      <c r="K155" s="282"/>
      <c r="L155" s="30"/>
      <c r="M155" s="30"/>
      <c r="N155" s="30"/>
      <c r="O155" s="207" t="s">
        <v>1763</v>
      </c>
      <c r="P155" s="32" t="s">
        <v>51</v>
      </c>
      <c r="Q155" s="30"/>
      <c r="R155" s="4"/>
      <c r="S155" s="4"/>
      <c r="T155" s="4"/>
      <c r="U155" s="73"/>
      <c r="V155" s="77" t="s">
        <v>441</v>
      </c>
      <c r="W155" s="4"/>
      <c r="X155" s="4"/>
      <c r="Y155" s="4"/>
    </row>
    <row r="156" spans="1:25" ht="31.5">
      <c r="A156" s="4" t="s">
        <v>72</v>
      </c>
      <c r="B156" s="173" t="s">
        <v>73</v>
      </c>
      <c r="C156" s="29" t="s">
        <v>74</v>
      </c>
      <c r="D156" s="205" t="s">
        <v>576</v>
      </c>
      <c r="E156" s="205">
        <v>110</v>
      </c>
      <c r="F156" s="63"/>
      <c r="G156" s="206">
        <f t="shared" si="7"/>
        <v>110</v>
      </c>
      <c r="H156" s="206">
        <v>3.3</v>
      </c>
      <c r="I156" s="206"/>
      <c r="J156" s="285" t="s">
        <v>1894</v>
      </c>
      <c r="K156" s="282"/>
      <c r="L156" s="30"/>
      <c r="M156" s="30"/>
      <c r="N156" s="30"/>
      <c r="O156" s="207" t="s">
        <v>1763</v>
      </c>
      <c r="P156" s="32" t="s">
        <v>51</v>
      </c>
      <c r="Q156" s="30"/>
      <c r="R156" s="4"/>
      <c r="S156" s="4"/>
      <c r="T156" s="4"/>
      <c r="U156" s="73"/>
      <c r="V156" s="77" t="s">
        <v>489</v>
      </c>
      <c r="W156" s="4"/>
      <c r="X156" s="4"/>
      <c r="Y156" s="4"/>
    </row>
    <row r="157" spans="1:25" ht="31.5">
      <c r="A157" s="4" t="s">
        <v>72</v>
      </c>
      <c r="B157" s="173" t="s">
        <v>73</v>
      </c>
      <c r="C157" s="29" t="s">
        <v>74</v>
      </c>
      <c r="D157" s="205" t="s">
        <v>576</v>
      </c>
      <c r="E157" s="205">
        <v>110</v>
      </c>
      <c r="F157" s="63"/>
      <c r="G157" s="206">
        <f t="shared" si="7"/>
        <v>110</v>
      </c>
      <c r="H157" s="206">
        <v>3.3</v>
      </c>
      <c r="I157" s="206"/>
      <c r="J157" s="285" t="s">
        <v>1894</v>
      </c>
      <c r="K157" s="282"/>
      <c r="L157" s="30"/>
      <c r="M157" s="30"/>
      <c r="N157" s="30"/>
      <c r="O157" s="207" t="s">
        <v>1763</v>
      </c>
      <c r="P157" s="32" t="s">
        <v>51</v>
      </c>
      <c r="Q157" s="30"/>
      <c r="R157" s="4"/>
      <c r="S157" s="4"/>
      <c r="T157" s="4"/>
      <c r="U157" s="73"/>
      <c r="V157" s="77" t="s">
        <v>489</v>
      </c>
      <c r="W157" s="4"/>
      <c r="X157" s="4"/>
      <c r="Y157" s="4" t="s">
        <v>476</v>
      </c>
    </row>
    <row r="158" spans="1:25" ht="31.5">
      <c r="A158" s="4" t="s">
        <v>178</v>
      </c>
      <c r="B158" s="173" t="s">
        <v>177</v>
      </c>
      <c r="C158" s="29" t="s">
        <v>243</v>
      </c>
      <c r="D158" s="205" t="s">
        <v>576</v>
      </c>
      <c r="E158" s="205">
        <v>130</v>
      </c>
      <c r="F158" s="63"/>
      <c r="G158" s="206">
        <f t="shared" si="7"/>
        <v>130</v>
      </c>
      <c r="H158" s="206">
        <v>3.3</v>
      </c>
      <c r="I158" s="206"/>
      <c r="J158" s="283" t="s">
        <v>1902</v>
      </c>
      <c r="K158" s="282"/>
      <c r="L158" s="30"/>
      <c r="M158" s="30"/>
      <c r="N158" s="30"/>
      <c r="O158" s="207" t="s">
        <v>1774</v>
      </c>
      <c r="P158" s="32" t="s">
        <v>51</v>
      </c>
      <c r="Q158" s="30"/>
      <c r="R158" s="4"/>
      <c r="S158" s="4"/>
      <c r="T158" s="4"/>
      <c r="U158" s="73"/>
      <c r="V158" s="77" t="s">
        <v>488</v>
      </c>
      <c r="W158" s="4"/>
      <c r="X158" s="4"/>
      <c r="Y158" s="4"/>
    </row>
    <row r="159" spans="1:25" ht="31.5">
      <c r="A159" s="4"/>
      <c r="B159" s="173" t="s">
        <v>519</v>
      </c>
      <c r="C159" s="29"/>
      <c r="D159" s="205" t="s">
        <v>576</v>
      </c>
      <c r="E159" s="205">
        <f>E151*2</f>
        <v>180</v>
      </c>
      <c r="F159" s="63"/>
      <c r="G159" s="206">
        <f t="shared" si="7"/>
        <v>180</v>
      </c>
      <c r="H159" s="206">
        <v>3.3</v>
      </c>
      <c r="I159" s="206"/>
      <c r="J159" s="283" t="s">
        <v>1903</v>
      </c>
      <c r="K159" s="282"/>
      <c r="L159" s="30"/>
      <c r="M159" s="30"/>
      <c r="N159" s="30"/>
      <c r="O159" s="209" t="str">
        <f>O151</f>
        <v>ø 1 - 3,6m</v>
      </c>
      <c r="P159" s="32"/>
      <c r="Q159" s="30"/>
      <c r="R159" s="4"/>
      <c r="S159" s="4"/>
      <c r="T159" s="4"/>
      <c r="U159" s="73"/>
      <c r="V159" s="77"/>
      <c r="W159" s="4"/>
      <c r="X159" s="4"/>
      <c r="Y159" s="4"/>
    </row>
    <row r="160" spans="1:25">
      <c r="A160" s="4"/>
      <c r="B160" s="173" t="s">
        <v>522</v>
      </c>
      <c r="C160" s="29"/>
      <c r="D160" s="205" t="s">
        <v>576</v>
      </c>
      <c r="E160" s="205">
        <f>E153*2</f>
        <v>220</v>
      </c>
      <c r="F160" s="63"/>
      <c r="G160" s="206">
        <f t="shared" si="7"/>
        <v>220</v>
      </c>
      <c r="H160" s="206">
        <v>3.3</v>
      </c>
      <c r="I160" s="206"/>
      <c r="J160" s="36"/>
      <c r="K160" s="282"/>
      <c r="L160" s="30"/>
      <c r="M160" s="30"/>
      <c r="N160" s="30"/>
      <c r="O160" s="209" t="str">
        <f>O153</f>
        <v>ø 0,8 - 2,4m</v>
      </c>
      <c r="P160" s="32"/>
      <c r="Q160" s="30"/>
      <c r="R160" s="4"/>
      <c r="S160" s="4"/>
      <c r="T160" s="4"/>
      <c r="U160" s="73"/>
      <c r="V160" s="77"/>
      <c r="W160" s="4"/>
      <c r="X160" s="4"/>
      <c r="Y160" s="4"/>
    </row>
    <row r="161" spans="1:25" ht="47.25">
      <c r="A161" s="4"/>
      <c r="B161" s="173" t="s">
        <v>520</v>
      </c>
      <c r="C161" s="29"/>
      <c r="D161" s="205" t="s">
        <v>576</v>
      </c>
      <c r="E161" s="205">
        <f>E155*2</f>
        <v>220</v>
      </c>
      <c r="F161" s="63"/>
      <c r="G161" s="206">
        <f t="shared" si="7"/>
        <v>220</v>
      </c>
      <c r="H161" s="206">
        <v>3.3</v>
      </c>
      <c r="I161" s="206"/>
      <c r="J161" s="283" t="s">
        <v>1904</v>
      </c>
      <c r="K161" s="282"/>
      <c r="L161" s="30"/>
      <c r="M161" s="30"/>
      <c r="N161" s="30"/>
      <c r="O161" s="209" t="str">
        <f>O156</f>
        <v>ø 0,8 - 2,4m</v>
      </c>
      <c r="P161" s="32"/>
      <c r="Q161" s="30"/>
      <c r="R161" s="4"/>
      <c r="S161" s="4"/>
      <c r="T161" s="4"/>
      <c r="U161" s="73"/>
      <c r="V161" s="77"/>
      <c r="W161" s="4"/>
      <c r="X161" s="4"/>
      <c r="Y161" s="4"/>
    </row>
    <row r="162" spans="1:25" ht="47.25">
      <c r="A162" s="4"/>
      <c r="B162" s="173" t="s">
        <v>521</v>
      </c>
      <c r="C162" s="29"/>
      <c r="D162" s="205" t="s">
        <v>576</v>
      </c>
      <c r="E162" s="205">
        <f>E158*2</f>
        <v>260</v>
      </c>
      <c r="F162" s="63"/>
      <c r="G162" s="206">
        <f t="shared" si="7"/>
        <v>260</v>
      </c>
      <c r="H162" s="206">
        <v>3.3</v>
      </c>
      <c r="I162" s="206"/>
      <c r="J162" s="283" t="s">
        <v>1905</v>
      </c>
      <c r="K162" s="282"/>
      <c r="L162" s="30"/>
      <c r="M162" s="30"/>
      <c r="N162" s="30"/>
      <c r="O162" s="209" t="str">
        <f>O158</f>
        <v xml:space="preserve">ø 1,2 - 2,25m </v>
      </c>
      <c r="P162" s="32"/>
      <c r="Q162" s="30"/>
      <c r="R162" s="4"/>
      <c r="S162" s="4"/>
      <c r="T162" s="4"/>
      <c r="U162" s="73"/>
      <c r="V162" s="77"/>
      <c r="W162" s="4"/>
      <c r="X162" s="4"/>
      <c r="Y162" s="4"/>
    </row>
    <row r="163" spans="1:25" ht="20.100000000000001" customHeight="1">
      <c r="A163" s="4"/>
      <c r="B163" s="35"/>
      <c r="C163" s="29"/>
      <c r="D163" s="63"/>
      <c r="E163" s="63"/>
      <c r="F163" s="63"/>
      <c r="G163" s="60"/>
      <c r="H163" s="60"/>
      <c r="I163" s="60"/>
      <c r="J163" s="36"/>
      <c r="K163" s="282"/>
      <c r="L163" s="30"/>
      <c r="M163" s="30"/>
      <c r="N163" s="30"/>
      <c r="O163" s="209"/>
      <c r="P163" s="32"/>
      <c r="Q163" s="30"/>
      <c r="R163" s="4"/>
      <c r="S163" s="4"/>
      <c r="T163" s="4"/>
      <c r="U163" s="73"/>
      <c r="V163" s="77"/>
      <c r="W163" s="4"/>
      <c r="X163" s="4"/>
      <c r="Y163" s="4"/>
    </row>
    <row r="164" spans="1:25" ht="47.25">
      <c r="A164" s="4"/>
      <c r="B164" s="35" t="s">
        <v>309</v>
      </c>
      <c r="C164" s="29"/>
      <c r="D164" s="64" t="s">
        <v>308</v>
      </c>
      <c r="E164" s="63"/>
      <c r="F164" s="63"/>
      <c r="G164" s="60"/>
      <c r="H164" s="60"/>
      <c r="I164" s="60"/>
      <c r="J164" s="36" t="s">
        <v>200</v>
      </c>
      <c r="K164" s="36" t="s">
        <v>310</v>
      </c>
      <c r="L164" s="30"/>
      <c r="M164" s="30"/>
      <c r="N164" s="30"/>
      <c r="O164" s="30"/>
      <c r="P164" s="32" t="s">
        <v>51</v>
      </c>
      <c r="Q164" s="34"/>
      <c r="R164" s="4"/>
      <c r="S164" s="4"/>
      <c r="T164" s="4"/>
      <c r="U164" s="73"/>
      <c r="V164" s="77" t="s">
        <v>494</v>
      </c>
      <c r="W164" s="4"/>
      <c r="X164" s="4"/>
      <c r="Y164" s="4"/>
    </row>
    <row r="165" spans="1:25" ht="20.100000000000001" customHeight="1">
      <c r="A165" s="4" t="s">
        <v>350</v>
      </c>
      <c r="B165" s="35" t="s">
        <v>302</v>
      </c>
      <c r="C165" s="29"/>
      <c r="D165" s="63" t="s">
        <v>82</v>
      </c>
      <c r="E165" s="63">
        <v>80</v>
      </c>
      <c r="F165" s="63"/>
      <c r="G165" s="60">
        <v>80</v>
      </c>
      <c r="H165" s="60"/>
      <c r="I165" s="60"/>
      <c r="J165" s="36" t="s">
        <v>349</v>
      </c>
      <c r="K165" s="36"/>
      <c r="L165" s="30"/>
      <c r="M165" s="30"/>
      <c r="N165" s="30"/>
      <c r="O165" s="30"/>
      <c r="P165" s="32" t="s">
        <v>50</v>
      </c>
      <c r="Q165" s="30"/>
      <c r="R165" s="4">
        <v>230</v>
      </c>
      <c r="S165" s="4">
        <v>0.93</v>
      </c>
      <c r="T165" s="4">
        <v>106</v>
      </c>
      <c r="U165" s="73">
        <v>50</v>
      </c>
      <c r="V165" s="77" t="s">
        <v>491</v>
      </c>
      <c r="W165" s="4"/>
      <c r="X165" s="4"/>
      <c r="Y165" s="4"/>
    </row>
    <row r="166" spans="1:25" ht="20.100000000000001" customHeight="1">
      <c r="A166" s="4" t="s">
        <v>78</v>
      </c>
      <c r="B166" s="35" t="s">
        <v>79</v>
      </c>
      <c r="C166" s="29" t="s">
        <v>80</v>
      </c>
      <c r="D166" s="63" t="s">
        <v>82</v>
      </c>
      <c r="E166" s="63">
        <v>50</v>
      </c>
      <c r="F166" s="63"/>
      <c r="G166" s="60">
        <v>50</v>
      </c>
      <c r="H166" s="60"/>
      <c r="I166" s="60"/>
      <c r="J166" s="36" t="s">
        <v>81</v>
      </c>
      <c r="K166" s="282"/>
      <c r="L166" s="30"/>
      <c r="M166" s="30"/>
      <c r="N166" s="30"/>
      <c r="O166" s="30"/>
      <c r="P166" s="32" t="s">
        <v>50</v>
      </c>
      <c r="Q166" s="30"/>
      <c r="R166" s="4"/>
      <c r="S166" s="4"/>
      <c r="T166" s="4"/>
      <c r="U166" s="73"/>
      <c r="V166" s="80"/>
      <c r="W166" s="4"/>
      <c r="X166" s="4"/>
      <c r="Y166" s="4"/>
    </row>
    <row r="167" spans="1:25" ht="20.100000000000001" customHeight="1">
      <c r="A167" s="4" t="s">
        <v>78</v>
      </c>
      <c r="B167" s="35" t="s">
        <v>79</v>
      </c>
      <c r="C167" s="29" t="s">
        <v>80</v>
      </c>
      <c r="D167" s="63" t="s">
        <v>82</v>
      </c>
      <c r="E167" s="63">
        <v>80</v>
      </c>
      <c r="F167" s="63"/>
      <c r="G167" s="60">
        <v>80</v>
      </c>
      <c r="H167" s="60"/>
      <c r="I167" s="60"/>
      <c r="J167" s="36" t="s">
        <v>299</v>
      </c>
      <c r="K167" s="282"/>
      <c r="L167" s="30"/>
      <c r="M167" s="30"/>
      <c r="N167" s="30"/>
      <c r="O167" s="30"/>
      <c r="P167" s="32" t="s">
        <v>50</v>
      </c>
      <c r="Q167" s="30"/>
      <c r="R167" s="4">
        <v>230</v>
      </c>
      <c r="S167" s="4">
        <v>0.93</v>
      </c>
      <c r="T167" s="4">
        <v>106</v>
      </c>
      <c r="U167" s="73">
        <v>50</v>
      </c>
      <c r="V167" s="80"/>
      <c r="W167" s="4"/>
      <c r="X167" s="4"/>
      <c r="Y167" s="4"/>
    </row>
    <row r="168" spans="1:25" ht="20.100000000000001" customHeight="1">
      <c r="A168" s="4" t="s">
        <v>289</v>
      </c>
      <c r="B168" s="35" t="s">
        <v>288</v>
      </c>
      <c r="C168" s="29" t="s">
        <v>290</v>
      </c>
      <c r="D168" s="63" t="s">
        <v>82</v>
      </c>
      <c r="E168" s="63"/>
      <c r="F168" s="63"/>
      <c r="G168" s="60"/>
      <c r="H168" s="60"/>
      <c r="I168" s="60"/>
      <c r="J168" s="36" t="s">
        <v>140</v>
      </c>
      <c r="K168" s="282"/>
      <c r="L168" s="30"/>
      <c r="M168" s="30"/>
      <c r="N168" s="30"/>
      <c r="O168" s="30"/>
      <c r="P168" s="32" t="s">
        <v>50</v>
      </c>
      <c r="Q168" s="30"/>
      <c r="R168" s="4"/>
      <c r="S168" s="4"/>
      <c r="T168" s="4"/>
      <c r="U168" s="73"/>
      <c r="V168" s="77" t="s">
        <v>493</v>
      </c>
      <c r="W168" s="4"/>
      <c r="X168" s="4"/>
      <c r="Y168" s="4"/>
    </row>
    <row r="169" spans="1:25" ht="20.100000000000001" customHeight="1">
      <c r="A169" s="4" t="s">
        <v>351</v>
      </c>
      <c r="B169" s="35" t="s">
        <v>352</v>
      </c>
      <c r="C169" s="29" t="s">
        <v>353</v>
      </c>
      <c r="D169" s="63"/>
      <c r="E169" s="63"/>
      <c r="F169" s="63"/>
      <c r="G169" s="60"/>
      <c r="H169" s="60"/>
      <c r="I169" s="60"/>
      <c r="J169" s="36" t="s">
        <v>354</v>
      </c>
      <c r="K169" s="282"/>
      <c r="L169" s="30"/>
      <c r="M169" s="30"/>
      <c r="N169" s="30"/>
      <c r="O169" s="30"/>
      <c r="P169" s="32" t="s">
        <v>50</v>
      </c>
      <c r="Q169" s="30"/>
      <c r="R169" s="4"/>
      <c r="S169" s="4"/>
      <c r="T169" s="4"/>
      <c r="U169" s="73"/>
      <c r="V169" s="78" t="s">
        <v>441</v>
      </c>
      <c r="W169" s="4"/>
      <c r="X169" s="4"/>
      <c r="Y169" s="4"/>
    </row>
    <row r="170" spans="1:25" ht="20.100000000000001" customHeight="1">
      <c r="A170" s="4" t="s">
        <v>351</v>
      </c>
      <c r="B170" s="35" t="s">
        <v>352</v>
      </c>
      <c r="C170" s="29" t="s">
        <v>353</v>
      </c>
      <c r="D170" s="63" t="s">
        <v>82</v>
      </c>
      <c r="E170" s="63">
        <v>70</v>
      </c>
      <c r="F170" s="63"/>
      <c r="G170" s="60">
        <v>70</v>
      </c>
      <c r="H170" s="60"/>
      <c r="I170" s="60"/>
      <c r="J170" s="36" t="s">
        <v>388</v>
      </c>
      <c r="K170" s="282"/>
      <c r="L170" s="30"/>
      <c r="M170" s="30"/>
      <c r="N170" s="30"/>
      <c r="O170" s="30"/>
      <c r="P170" s="32" t="s">
        <v>50</v>
      </c>
      <c r="Q170" s="30"/>
      <c r="R170" s="4"/>
      <c r="S170" s="4"/>
      <c r="T170" s="4"/>
      <c r="U170" s="73"/>
      <c r="V170" s="80"/>
      <c r="W170" s="4"/>
      <c r="X170" s="4"/>
      <c r="Y170" s="4"/>
    </row>
    <row r="171" spans="1:25" ht="20.100000000000001" customHeight="1">
      <c r="A171" s="4"/>
      <c r="B171" s="35" t="s">
        <v>300</v>
      </c>
      <c r="C171" s="29"/>
      <c r="D171" s="63" t="s">
        <v>82</v>
      </c>
      <c r="E171" s="63">
        <v>95</v>
      </c>
      <c r="F171" s="63"/>
      <c r="G171" s="60">
        <v>95</v>
      </c>
      <c r="H171" s="60"/>
      <c r="I171" s="60"/>
      <c r="J171" s="36" t="s">
        <v>301</v>
      </c>
      <c r="K171" s="282"/>
      <c r="L171" s="30"/>
      <c r="M171" s="30"/>
      <c r="N171" s="30"/>
      <c r="O171" s="30"/>
      <c r="P171" s="32" t="s">
        <v>50</v>
      </c>
      <c r="Q171" s="30"/>
      <c r="R171" s="4">
        <v>230</v>
      </c>
      <c r="S171" s="4">
        <v>1.1599999999999999</v>
      </c>
      <c r="T171" s="4">
        <v>165</v>
      </c>
      <c r="U171" s="73">
        <v>50</v>
      </c>
      <c r="V171" s="80"/>
      <c r="W171" s="4"/>
      <c r="X171" s="4"/>
      <c r="Y171" s="4"/>
    </row>
    <row r="172" spans="1:25" ht="20.100000000000001" customHeight="1">
      <c r="A172" s="4" t="s">
        <v>258</v>
      </c>
      <c r="B172" s="35" t="s">
        <v>256</v>
      </c>
      <c r="C172" s="29" t="s">
        <v>257</v>
      </c>
      <c r="D172" s="63" t="s">
        <v>82</v>
      </c>
      <c r="E172" s="63">
        <v>165</v>
      </c>
      <c r="F172" s="63"/>
      <c r="G172" s="60">
        <v>165</v>
      </c>
      <c r="H172" s="60"/>
      <c r="I172" s="60"/>
      <c r="J172" s="36" t="s">
        <v>260</v>
      </c>
      <c r="K172" s="282"/>
      <c r="L172" s="30"/>
      <c r="M172" s="30"/>
      <c r="N172" s="30"/>
      <c r="O172" s="30"/>
      <c r="P172" s="32" t="s">
        <v>52</v>
      </c>
      <c r="Q172" s="30"/>
      <c r="R172" s="4">
        <v>220</v>
      </c>
      <c r="S172" s="4"/>
      <c r="T172" s="4">
        <v>320</v>
      </c>
      <c r="U172" s="73">
        <v>50</v>
      </c>
      <c r="V172" s="77" t="s">
        <v>489</v>
      </c>
      <c r="W172" s="4"/>
      <c r="X172" s="4"/>
      <c r="Y172" s="4"/>
    </row>
    <row r="173" spans="1:25" ht="20.100000000000001" customHeight="1">
      <c r="A173" s="4" t="s">
        <v>258</v>
      </c>
      <c r="B173" s="35" t="s">
        <v>256</v>
      </c>
      <c r="C173" s="29" t="s">
        <v>257</v>
      </c>
      <c r="D173" s="63" t="s">
        <v>82</v>
      </c>
      <c r="E173" s="63">
        <v>165</v>
      </c>
      <c r="F173" s="63"/>
      <c r="G173" s="60">
        <v>165</v>
      </c>
      <c r="H173" s="60"/>
      <c r="I173" s="60"/>
      <c r="J173" s="36" t="s">
        <v>388</v>
      </c>
      <c r="K173" s="282"/>
      <c r="L173" s="30"/>
      <c r="M173" s="30"/>
      <c r="N173" s="30"/>
      <c r="O173" s="30"/>
      <c r="P173" s="32" t="s">
        <v>52</v>
      </c>
      <c r="Q173" s="30"/>
      <c r="R173" s="4">
        <v>220</v>
      </c>
      <c r="S173" s="4"/>
      <c r="T173" s="4">
        <v>320</v>
      </c>
      <c r="U173" s="73">
        <v>50</v>
      </c>
      <c r="V173" s="80"/>
      <c r="W173" s="4"/>
      <c r="X173" s="4"/>
      <c r="Y173" s="4"/>
    </row>
    <row r="174" spans="1:25" ht="20.100000000000001" customHeight="1">
      <c r="A174" s="4"/>
      <c r="B174" s="35" t="s">
        <v>291</v>
      </c>
      <c r="C174" s="29"/>
      <c r="D174" s="63" t="s">
        <v>82</v>
      </c>
      <c r="E174" s="63"/>
      <c r="F174" s="63"/>
      <c r="G174" s="60"/>
      <c r="H174" s="60"/>
      <c r="I174" s="60"/>
      <c r="J174" s="36" t="s">
        <v>292</v>
      </c>
      <c r="K174" s="282"/>
      <c r="L174" s="30"/>
      <c r="M174" s="30"/>
      <c r="N174" s="30"/>
      <c r="O174" s="30"/>
      <c r="P174" s="32"/>
      <c r="Q174" s="30"/>
      <c r="R174" s="4"/>
      <c r="S174" s="4"/>
      <c r="T174" s="4"/>
      <c r="U174" s="73"/>
      <c r="V174" s="80"/>
      <c r="W174" s="4"/>
      <c r="X174" s="4"/>
      <c r="Y174" s="4"/>
    </row>
    <row r="175" spans="1:25" ht="20.100000000000001" customHeight="1">
      <c r="A175" s="4" t="s">
        <v>270</v>
      </c>
      <c r="B175" s="35" t="s">
        <v>267</v>
      </c>
      <c r="C175" s="29"/>
      <c r="D175" s="63" t="s">
        <v>316</v>
      </c>
      <c r="E175" s="63">
        <v>48</v>
      </c>
      <c r="F175" s="63"/>
      <c r="G175" s="60">
        <v>48</v>
      </c>
      <c r="H175" s="60"/>
      <c r="I175" s="60"/>
      <c r="J175" s="282"/>
      <c r="K175" s="36" t="s">
        <v>268</v>
      </c>
      <c r="L175" s="30"/>
      <c r="M175" s="30"/>
      <c r="N175" s="30"/>
      <c r="O175" s="30"/>
      <c r="P175" s="32" t="s">
        <v>269</v>
      </c>
      <c r="Q175" s="30"/>
      <c r="R175" s="4"/>
      <c r="S175" s="4"/>
      <c r="T175" s="4"/>
      <c r="U175" s="73"/>
      <c r="V175" s="80"/>
      <c r="W175" s="4"/>
      <c r="X175" s="4"/>
      <c r="Y175" s="4"/>
    </row>
    <row r="176" spans="1:25" ht="66" customHeight="1">
      <c r="A176" s="4" t="s">
        <v>276</v>
      </c>
      <c r="B176" s="35" t="s">
        <v>277</v>
      </c>
      <c r="C176" s="29" t="s">
        <v>278</v>
      </c>
      <c r="D176" s="64" t="s">
        <v>396</v>
      </c>
      <c r="E176" s="63"/>
      <c r="F176" s="63"/>
      <c r="G176" s="60">
        <v>815</v>
      </c>
      <c r="H176" s="60"/>
      <c r="I176" s="60"/>
      <c r="J176" s="282"/>
      <c r="K176" s="36" t="s">
        <v>348</v>
      </c>
      <c r="L176" s="30"/>
      <c r="M176" s="30"/>
      <c r="N176" s="30"/>
      <c r="O176" s="30"/>
      <c r="P176" s="32" t="s">
        <v>274</v>
      </c>
      <c r="Q176" s="34" t="s">
        <v>275</v>
      </c>
      <c r="R176" s="4"/>
      <c r="S176" s="4"/>
      <c r="T176" s="4"/>
      <c r="U176" s="73"/>
      <c r="V176" s="80"/>
      <c r="W176" s="4"/>
      <c r="X176" s="4"/>
      <c r="Y176" s="4"/>
    </row>
    <row r="177" spans="1:25" ht="66" customHeight="1">
      <c r="A177" s="4" t="s">
        <v>276</v>
      </c>
      <c r="B177" s="35" t="s">
        <v>277</v>
      </c>
      <c r="C177" s="29" t="s">
        <v>278</v>
      </c>
      <c r="D177" s="64" t="s">
        <v>459</v>
      </c>
      <c r="E177" s="63"/>
      <c r="F177" s="63"/>
      <c r="G177" s="60">
        <v>810</v>
      </c>
      <c r="H177" s="60"/>
      <c r="I177" s="60"/>
      <c r="J177" s="282"/>
      <c r="K177" s="36" t="s">
        <v>348</v>
      </c>
      <c r="L177" s="30"/>
      <c r="M177" s="30"/>
      <c r="N177" s="30"/>
      <c r="O177" s="30"/>
      <c r="P177" s="32" t="s">
        <v>274</v>
      </c>
      <c r="Q177" s="34" t="s">
        <v>275</v>
      </c>
      <c r="R177" s="4"/>
      <c r="S177" s="4"/>
      <c r="T177" s="4"/>
      <c r="U177" s="73"/>
      <c r="V177" s="80"/>
      <c r="W177" s="4"/>
      <c r="X177" s="4"/>
      <c r="Y177" s="4"/>
    </row>
    <row r="178" spans="1:25" ht="72" customHeight="1">
      <c r="A178" s="4" t="s">
        <v>271</v>
      </c>
      <c r="B178" s="35" t="s">
        <v>272</v>
      </c>
      <c r="C178" s="29" t="s">
        <v>279</v>
      </c>
      <c r="D178" s="64" t="s">
        <v>273</v>
      </c>
      <c r="E178" s="63"/>
      <c r="F178" s="63"/>
      <c r="G178" s="60">
        <v>810</v>
      </c>
      <c r="H178" s="60"/>
      <c r="I178" s="60"/>
      <c r="J178" s="282"/>
      <c r="K178" s="36" t="s">
        <v>307</v>
      </c>
      <c r="L178" s="30"/>
      <c r="M178" s="30"/>
      <c r="N178" s="30"/>
      <c r="O178" s="30"/>
      <c r="P178" s="32" t="s">
        <v>274</v>
      </c>
      <c r="Q178" s="34" t="s">
        <v>275</v>
      </c>
      <c r="R178" s="4" t="s">
        <v>306</v>
      </c>
      <c r="S178" s="4">
        <v>7</v>
      </c>
      <c r="T178" s="4">
        <v>1200</v>
      </c>
      <c r="U178" s="73">
        <v>50</v>
      </c>
      <c r="V178" s="80"/>
      <c r="W178" s="4"/>
      <c r="X178" s="4"/>
      <c r="Y178" s="4"/>
    </row>
    <row r="179" spans="1:25">
      <c r="A179" s="4" t="s">
        <v>317</v>
      </c>
      <c r="B179" s="35" t="s">
        <v>311</v>
      </c>
      <c r="C179" s="43" t="s">
        <v>313</v>
      </c>
      <c r="D179" s="57" t="s">
        <v>316</v>
      </c>
      <c r="E179" s="57">
        <v>22</v>
      </c>
      <c r="F179" s="57"/>
      <c r="G179" s="65">
        <v>22</v>
      </c>
      <c r="H179" s="65"/>
      <c r="I179" s="65"/>
      <c r="J179" s="36" t="s">
        <v>390</v>
      </c>
      <c r="K179" s="36"/>
      <c r="L179" s="4"/>
      <c r="M179" s="4"/>
      <c r="N179" s="4"/>
      <c r="O179" s="4"/>
      <c r="P179" s="32" t="s">
        <v>274</v>
      </c>
      <c r="Q179" s="4"/>
      <c r="R179" s="4"/>
      <c r="S179" s="4"/>
      <c r="T179" s="4"/>
      <c r="U179" s="73"/>
      <c r="V179" s="80"/>
      <c r="W179" s="4"/>
      <c r="X179" s="4"/>
      <c r="Y179" s="4"/>
    </row>
    <row r="180" spans="1:25">
      <c r="A180" s="4" t="s">
        <v>318</v>
      </c>
      <c r="B180" s="35" t="s">
        <v>312</v>
      </c>
      <c r="C180" s="43" t="s">
        <v>314</v>
      </c>
      <c r="D180" s="57" t="s">
        <v>316</v>
      </c>
      <c r="E180" s="57">
        <v>22</v>
      </c>
      <c r="F180" s="57"/>
      <c r="G180" s="65">
        <v>22</v>
      </c>
      <c r="H180" s="65"/>
      <c r="I180" s="65"/>
      <c r="J180" s="36" t="s">
        <v>315</v>
      </c>
      <c r="K180" s="36"/>
      <c r="L180" s="4"/>
      <c r="M180" s="4"/>
      <c r="N180" s="4"/>
      <c r="O180" s="4"/>
      <c r="P180" s="32" t="s">
        <v>274</v>
      </c>
      <c r="Q180" s="4"/>
      <c r="R180" s="4"/>
      <c r="S180" s="4"/>
      <c r="T180" s="4"/>
      <c r="U180" s="73"/>
      <c r="V180" s="80"/>
      <c r="W180" s="4"/>
      <c r="X180" s="4"/>
      <c r="Y180" s="4"/>
    </row>
    <row r="181" spans="1:25">
      <c r="A181" s="4"/>
      <c r="B181" s="35"/>
      <c r="C181" s="43"/>
      <c r="D181" s="57"/>
      <c r="E181" s="57"/>
      <c r="F181" s="57"/>
      <c r="G181" s="65"/>
      <c r="H181" s="65"/>
      <c r="I181" s="65"/>
      <c r="J181" s="36"/>
      <c r="K181" s="36"/>
      <c r="L181" s="4"/>
      <c r="M181" s="4"/>
      <c r="N181" s="4"/>
      <c r="O181" s="4"/>
      <c r="P181" s="5"/>
      <c r="Q181" s="4"/>
      <c r="R181" s="4"/>
      <c r="S181" s="4"/>
      <c r="T181" s="4"/>
      <c r="U181" s="73"/>
      <c r="V181" s="80"/>
      <c r="W181" s="4"/>
      <c r="X181" s="4"/>
      <c r="Y181" s="4"/>
    </row>
    <row r="182" spans="1:25">
      <c r="B182" s="42"/>
      <c r="J182" s="286"/>
      <c r="K182" s="286"/>
      <c r="V182" s="80"/>
      <c r="W182" s="4"/>
      <c r="X182" s="4"/>
      <c r="Y182" s="4"/>
    </row>
    <row r="183" spans="1:25">
      <c r="A183" s="4" t="s">
        <v>398</v>
      </c>
      <c r="B183" s="35" t="s">
        <v>397</v>
      </c>
      <c r="C183" s="43" t="s">
        <v>397</v>
      </c>
      <c r="D183" s="57"/>
      <c r="E183" s="57"/>
      <c r="F183" s="57"/>
      <c r="G183" s="65"/>
      <c r="H183" s="65"/>
      <c r="I183" s="65"/>
      <c r="J183" s="36"/>
      <c r="K183" s="36"/>
      <c r="L183" s="4"/>
      <c r="M183" s="4"/>
      <c r="N183" s="4"/>
      <c r="O183" s="4"/>
      <c r="P183" s="5"/>
      <c r="Q183" s="4"/>
      <c r="R183" s="4"/>
      <c r="S183" s="4"/>
      <c r="T183" s="4"/>
      <c r="U183" s="73"/>
      <c r="V183" s="80"/>
      <c r="W183" s="4"/>
      <c r="X183" s="4"/>
      <c r="Y183" s="4"/>
    </row>
    <row r="184" spans="1:25">
      <c r="A184" s="4" t="s">
        <v>444</v>
      </c>
      <c r="B184" s="35" t="s">
        <v>442</v>
      </c>
      <c r="C184" s="43" t="s">
        <v>445</v>
      </c>
      <c r="D184" s="57" t="s">
        <v>443</v>
      </c>
      <c r="E184" s="57">
        <v>195</v>
      </c>
      <c r="F184" s="57"/>
      <c r="G184" s="65">
        <v>195</v>
      </c>
      <c r="H184" s="65"/>
      <c r="I184" s="65"/>
      <c r="J184" s="36"/>
      <c r="K184" s="36"/>
      <c r="L184" s="4"/>
      <c r="M184" s="4"/>
      <c r="N184" s="4"/>
      <c r="O184" s="4"/>
      <c r="P184" s="5" t="s">
        <v>52</v>
      </c>
      <c r="Q184" s="4"/>
      <c r="R184" s="4">
        <v>115</v>
      </c>
      <c r="S184" s="4"/>
      <c r="T184" s="4"/>
      <c r="U184" s="4">
        <v>60</v>
      </c>
      <c r="V184" s="80"/>
      <c r="W184" s="4"/>
      <c r="X184" s="4"/>
      <c r="Y184" s="4"/>
    </row>
    <row r="185" spans="1:25">
      <c r="A185" s="4" t="s">
        <v>447</v>
      </c>
      <c r="B185" s="35" t="s">
        <v>446</v>
      </c>
      <c r="C185" s="43" t="s">
        <v>448</v>
      </c>
      <c r="D185" s="57"/>
      <c r="E185" s="57"/>
      <c r="F185" s="57"/>
      <c r="G185" s="65"/>
      <c r="H185" s="65"/>
      <c r="I185" s="65"/>
      <c r="J185" s="36"/>
      <c r="K185" s="36"/>
      <c r="L185" s="4"/>
      <c r="M185" s="4"/>
      <c r="N185" s="4"/>
      <c r="O185" s="4"/>
      <c r="P185" s="5" t="s">
        <v>52</v>
      </c>
      <c r="Q185" s="4"/>
      <c r="R185" s="4"/>
      <c r="S185" s="4"/>
      <c r="T185" s="4"/>
      <c r="U185" s="4"/>
      <c r="V185" s="80"/>
      <c r="W185" s="4"/>
      <c r="X185" s="4"/>
      <c r="Y185" s="4"/>
    </row>
    <row r="186" spans="1:25">
      <c r="A186" s="4" t="s">
        <v>451</v>
      </c>
      <c r="B186" s="35" t="s">
        <v>449</v>
      </c>
      <c r="C186" s="43" t="s">
        <v>453</v>
      </c>
      <c r="D186" s="57"/>
      <c r="E186" s="57"/>
      <c r="F186" s="57"/>
      <c r="G186" s="65"/>
      <c r="H186" s="65"/>
      <c r="I186" s="65"/>
      <c r="J186" s="36"/>
      <c r="K186" s="36"/>
      <c r="L186" s="4"/>
      <c r="M186" s="4"/>
      <c r="N186" s="4"/>
      <c r="O186" s="4"/>
      <c r="P186" s="5" t="s">
        <v>52</v>
      </c>
      <c r="Q186" s="4"/>
      <c r="R186" s="4"/>
      <c r="S186" s="4"/>
      <c r="T186" s="4"/>
      <c r="U186" s="4"/>
      <c r="V186" s="80"/>
      <c r="W186" s="4"/>
      <c r="X186" s="4"/>
      <c r="Y186" s="4"/>
    </row>
    <row r="187" spans="1:25">
      <c r="A187" s="4" t="s">
        <v>452</v>
      </c>
      <c r="B187" s="35" t="s">
        <v>450</v>
      </c>
      <c r="C187" s="43" t="s">
        <v>454</v>
      </c>
      <c r="D187" s="57"/>
      <c r="E187" s="57"/>
      <c r="F187" s="57"/>
      <c r="G187" s="65"/>
      <c r="H187" s="65"/>
      <c r="I187" s="65"/>
      <c r="J187" s="36"/>
      <c r="K187" s="36"/>
      <c r="L187" s="4"/>
      <c r="M187" s="4"/>
      <c r="N187" s="4"/>
      <c r="O187" s="4"/>
      <c r="P187" s="5" t="s">
        <v>52</v>
      </c>
      <c r="Q187" s="4"/>
      <c r="R187" s="4"/>
      <c r="S187" s="4"/>
      <c r="T187" s="4"/>
      <c r="U187" s="4"/>
      <c r="V187" s="80"/>
      <c r="W187" s="4"/>
      <c r="X187" s="4"/>
      <c r="Y187" s="4"/>
    </row>
    <row r="188" spans="1:25">
      <c r="A188" s="4" t="s">
        <v>1615</v>
      </c>
      <c r="B188" s="35" t="s">
        <v>1619</v>
      </c>
      <c r="C188" s="43"/>
      <c r="D188" s="57" t="s">
        <v>548</v>
      </c>
      <c r="E188" s="57">
        <v>80</v>
      </c>
      <c r="F188" s="57"/>
      <c r="G188" s="65">
        <v>80</v>
      </c>
      <c r="H188" s="65"/>
      <c r="I188" s="65"/>
      <c r="J188" s="36" t="s">
        <v>1623</v>
      </c>
      <c r="K188" s="36"/>
      <c r="L188" s="4"/>
      <c r="M188" s="4"/>
      <c r="N188" s="4"/>
      <c r="O188" s="4"/>
      <c r="P188" s="5" t="s">
        <v>1624</v>
      </c>
      <c r="Q188" s="56" t="s">
        <v>1628</v>
      </c>
      <c r="R188" s="4"/>
      <c r="S188" s="4"/>
      <c r="T188" s="4"/>
      <c r="U188" s="4"/>
      <c r="V188" s="151">
        <v>0.25</v>
      </c>
      <c r="W188" s="4"/>
      <c r="X188" s="4"/>
      <c r="Y188" s="4"/>
    </row>
    <row r="189" spans="1:25">
      <c r="A189" s="4" t="s">
        <v>1616</v>
      </c>
      <c r="B189" s="35" t="s">
        <v>1620</v>
      </c>
      <c r="C189" s="43"/>
      <c r="D189" s="57" t="s">
        <v>548</v>
      </c>
      <c r="E189" s="57">
        <v>120</v>
      </c>
      <c r="F189" s="57"/>
      <c r="G189" s="65">
        <v>120</v>
      </c>
      <c r="H189" s="65"/>
      <c r="I189" s="65"/>
      <c r="J189" s="36"/>
      <c r="K189" s="36" t="s">
        <v>1625</v>
      </c>
      <c r="L189" s="4"/>
      <c r="M189" s="4"/>
      <c r="N189" s="4"/>
      <c r="O189" s="4"/>
      <c r="P189" s="5" t="s">
        <v>1624</v>
      </c>
      <c r="Q189" s="56" t="s">
        <v>1629</v>
      </c>
      <c r="R189" s="4"/>
      <c r="S189" s="4"/>
      <c r="T189" s="4"/>
      <c r="U189" s="4"/>
      <c r="V189" s="151">
        <v>0.75</v>
      </c>
      <c r="W189" s="4"/>
      <c r="X189" s="4"/>
      <c r="Y189" s="4"/>
    </row>
    <row r="190" spans="1:25">
      <c r="A190" s="4" t="s">
        <v>1617</v>
      </c>
      <c r="B190" s="35" t="s">
        <v>1621</v>
      </c>
      <c r="C190" s="43"/>
      <c r="D190" s="57" t="s">
        <v>548</v>
      </c>
      <c r="E190" s="57">
        <v>90</v>
      </c>
      <c r="F190" s="57"/>
      <c r="G190" s="65">
        <v>90</v>
      </c>
      <c r="H190" s="65"/>
      <c r="I190" s="65"/>
      <c r="J190" s="36" t="s">
        <v>1626</v>
      </c>
      <c r="K190" s="36"/>
      <c r="L190" s="4"/>
      <c r="M190" s="4"/>
      <c r="N190" s="4"/>
      <c r="O190" s="4"/>
      <c r="P190" s="5" t="s">
        <v>1624</v>
      </c>
      <c r="Q190" s="56" t="s">
        <v>1628</v>
      </c>
      <c r="R190" s="4"/>
      <c r="S190" s="4"/>
      <c r="T190" s="4"/>
      <c r="U190" s="4"/>
      <c r="V190" s="151">
        <v>0.33333333333333331</v>
      </c>
      <c r="W190" s="4"/>
      <c r="X190" s="4"/>
      <c r="Y190" s="4"/>
    </row>
    <row r="191" spans="1:25">
      <c r="A191" s="4" t="s">
        <v>1618</v>
      </c>
      <c r="B191" s="35" t="s">
        <v>1622</v>
      </c>
      <c r="C191" s="43"/>
      <c r="D191" s="57" t="s">
        <v>548</v>
      </c>
      <c r="E191" s="57">
        <v>140</v>
      </c>
      <c r="F191" s="57"/>
      <c r="G191" s="65">
        <v>140</v>
      </c>
      <c r="H191" s="65"/>
      <c r="I191" s="65"/>
      <c r="J191" s="36"/>
      <c r="K191" s="36" t="s">
        <v>1627</v>
      </c>
      <c r="L191" s="4"/>
      <c r="M191" s="4"/>
      <c r="N191" s="4"/>
      <c r="O191" s="4"/>
      <c r="P191" s="5" t="s">
        <v>1624</v>
      </c>
      <c r="Q191" s="56" t="s">
        <v>1629</v>
      </c>
      <c r="R191" s="4"/>
      <c r="S191" s="4"/>
      <c r="T191" s="4"/>
      <c r="U191" s="4"/>
      <c r="V191" s="151">
        <v>1</v>
      </c>
      <c r="W191" s="4"/>
      <c r="X191" s="4"/>
      <c r="Y191" s="4"/>
    </row>
    <row r="192" spans="1:25">
      <c r="A192" s="150"/>
      <c r="B192" s="42"/>
      <c r="V192" s="149"/>
    </row>
    <row r="193" spans="1:22">
      <c r="A193" s="4"/>
      <c r="B193" s="42"/>
      <c r="V193" s="149"/>
    </row>
    <row r="194" spans="1:22">
      <c r="A194" s="4"/>
      <c r="B194" s="42"/>
    </row>
    <row r="195" spans="1:22">
      <c r="B195" s="42"/>
    </row>
    <row r="196" spans="1:22">
      <c r="A196" s="204"/>
      <c r="B196" s="22"/>
      <c r="C196" s="52"/>
      <c r="J196" s="22"/>
      <c r="L196" s="22"/>
      <c r="M196" s="22"/>
      <c r="N196" s="22"/>
      <c r="O196" s="22"/>
    </row>
    <row r="197" spans="1:22" ht="31.5" customHeight="1">
      <c r="A197" s="389"/>
      <c r="B197" s="388"/>
      <c r="C197" s="52"/>
      <c r="D197" s="52"/>
      <c r="E197" s="52"/>
      <c r="J197" s="390"/>
      <c r="K197" s="390"/>
      <c r="L197" s="390"/>
      <c r="M197" s="390"/>
      <c r="N197" s="390"/>
      <c r="O197" s="390"/>
    </row>
    <row r="198" spans="1:22">
      <c r="A198" s="389"/>
      <c r="B198" s="388"/>
      <c r="C198" s="52"/>
      <c r="J198" s="23"/>
      <c r="L198" s="23"/>
      <c r="M198" s="23"/>
      <c r="N198" s="23"/>
      <c r="O198" s="23"/>
    </row>
    <row r="199" spans="1:22">
      <c r="A199" s="204"/>
      <c r="B199" s="22"/>
      <c r="C199" s="52"/>
      <c r="J199" s="23"/>
      <c r="L199" s="23"/>
      <c r="M199" s="23"/>
      <c r="N199" s="23"/>
      <c r="O199" s="23"/>
    </row>
    <row r="200" spans="1:22">
      <c r="A200" s="204"/>
      <c r="B200" s="22"/>
      <c r="C200" s="52"/>
      <c r="J200" s="23"/>
      <c r="L200" s="23"/>
      <c r="M200" s="23"/>
      <c r="N200" s="23"/>
      <c r="O200" s="23"/>
    </row>
    <row r="201" spans="1:22">
      <c r="A201" s="204"/>
      <c r="B201" s="22"/>
      <c r="C201" s="52"/>
      <c r="J201" s="23"/>
      <c r="L201" s="23"/>
      <c r="M201" s="23"/>
      <c r="N201" s="23"/>
      <c r="O201" s="23"/>
    </row>
    <row r="202" spans="1:22">
      <c r="A202" s="204"/>
      <c r="B202" s="22"/>
      <c r="C202" s="52"/>
      <c r="D202" s="52"/>
      <c r="J202" s="391"/>
      <c r="K202" s="391"/>
      <c r="L202" s="391"/>
      <c r="M202" s="391"/>
      <c r="N202" s="391"/>
      <c r="O202" s="391"/>
    </row>
    <row r="203" spans="1:22">
      <c r="A203" s="204"/>
      <c r="B203" s="22"/>
      <c r="C203" s="52"/>
      <c r="D203" s="52"/>
      <c r="J203" s="391"/>
      <c r="K203" s="391"/>
      <c r="L203" s="391"/>
      <c r="M203" s="391"/>
      <c r="N203" s="391"/>
      <c r="O203" s="391"/>
    </row>
    <row r="204" spans="1:22" ht="48" customHeight="1">
      <c r="A204" s="204"/>
      <c r="B204" s="22"/>
      <c r="C204" s="52"/>
      <c r="D204" s="52"/>
      <c r="J204" s="390"/>
      <c r="K204" s="390"/>
      <c r="L204" s="390"/>
      <c r="M204" s="390"/>
      <c r="N204" s="390"/>
      <c r="O204" s="390"/>
    </row>
    <row r="205" spans="1:22">
      <c r="A205" s="204"/>
      <c r="B205" s="22"/>
      <c r="C205" s="52"/>
      <c r="D205" s="52"/>
      <c r="J205" s="390"/>
      <c r="K205" s="390"/>
      <c r="L205" s="390"/>
      <c r="M205" s="390"/>
      <c r="N205" s="390"/>
      <c r="O205" s="390"/>
    </row>
    <row r="206" spans="1:22" ht="63" customHeight="1">
      <c r="A206" s="204"/>
      <c r="B206" s="22"/>
      <c r="C206" s="52"/>
      <c r="D206" s="52"/>
      <c r="E206" s="52"/>
      <c r="J206" s="390"/>
      <c r="K206" s="390"/>
      <c r="L206" s="390"/>
      <c r="M206" s="390"/>
      <c r="N206" s="390"/>
      <c r="O206" s="390"/>
    </row>
    <row r="207" spans="1:22" ht="79.5" customHeight="1">
      <c r="A207" s="204"/>
      <c r="B207" s="22"/>
      <c r="C207" s="52"/>
      <c r="D207" s="52"/>
      <c r="E207" s="52"/>
      <c r="F207" s="52"/>
      <c r="J207" s="390"/>
      <c r="K207" s="390"/>
      <c r="L207" s="390"/>
      <c r="M207" s="390"/>
      <c r="N207" s="390"/>
      <c r="O207" s="390"/>
    </row>
    <row r="208" spans="1:22" ht="48" customHeight="1">
      <c r="A208" s="204"/>
      <c r="B208" s="22"/>
      <c r="C208" s="52"/>
      <c r="D208" s="52"/>
      <c r="E208" s="52"/>
      <c r="F208" s="52"/>
      <c r="J208" s="390"/>
      <c r="K208" s="390"/>
      <c r="L208" s="390"/>
      <c r="M208" s="390"/>
      <c r="N208" s="390"/>
      <c r="O208" s="390"/>
    </row>
    <row r="209" spans="1:15" ht="48" customHeight="1">
      <c r="A209" s="204"/>
      <c r="B209" s="22"/>
      <c r="C209" s="52"/>
      <c r="D209" s="52"/>
      <c r="E209" s="52"/>
      <c r="F209" s="52"/>
      <c r="J209" s="390"/>
      <c r="K209" s="390"/>
      <c r="L209" s="390"/>
      <c r="M209" s="390"/>
      <c r="N209" s="390"/>
      <c r="O209" s="390"/>
    </row>
    <row r="210" spans="1:15">
      <c r="A210" s="204"/>
      <c r="B210" s="22"/>
      <c r="C210" s="52"/>
      <c r="D210" s="52"/>
      <c r="E210" s="52"/>
      <c r="F210" s="52"/>
      <c r="J210" s="390"/>
      <c r="K210" s="390"/>
      <c r="L210" s="390"/>
      <c r="M210" s="390"/>
      <c r="N210" s="390"/>
      <c r="O210" s="390"/>
    </row>
    <row r="217" spans="1:15" ht="18.75">
      <c r="A217" s="198"/>
      <c r="B217" s="197"/>
      <c r="C217" s="53"/>
      <c r="D217" s="199"/>
      <c r="J217" s="197"/>
      <c r="K217" s="198"/>
      <c r="L217" s="198"/>
      <c r="M217" s="198"/>
      <c r="N217" s="198"/>
      <c r="O217" s="198"/>
    </row>
    <row r="218" spans="1:15">
      <c r="A218" s="44"/>
      <c r="B218" s="197"/>
      <c r="C218" s="53"/>
      <c r="D218" s="201"/>
      <c r="J218" s="197"/>
      <c r="K218" s="200"/>
      <c r="L218" s="197"/>
      <c r="M218" s="197"/>
      <c r="N218" s="197"/>
      <c r="O218" s="197"/>
    </row>
    <row r="219" spans="1:15">
      <c r="A219" s="386"/>
      <c r="B219" s="387"/>
      <c r="C219" s="385"/>
      <c r="D219" s="201"/>
      <c r="J219" s="202"/>
      <c r="K219" s="203"/>
      <c r="L219" s="202"/>
      <c r="M219" s="202"/>
      <c r="N219" s="202"/>
      <c r="O219" s="202"/>
    </row>
    <row r="220" spans="1:15">
      <c r="A220" s="386"/>
      <c r="B220" s="387"/>
      <c r="C220" s="385"/>
      <c r="D220" s="201"/>
      <c r="J220" s="202"/>
      <c r="K220" s="203"/>
      <c r="L220" s="202"/>
      <c r="M220" s="202"/>
      <c r="N220" s="202"/>
      <c r="O220" s="202"/>
    </row>
    <row r="221" spans="1:15">
      <c r="A221" s="386"/>
      <c r="B221" s="387"/>
      <c r="C221" s="384"/>
      <c r="D221" s="201"/>
      <c r="J221" s="197"/>
      <c r="K221" s="203"/>
      <c r="L221" s="197"/>
      <c r="M221" s="197"/>
      <c r="N221" s="197"/>
      <c r="O221" s="197"/>
    </row>
    <row r="222" spans="1:15">
      <c r="A222" s="386"/>
      <c r="B222" s="387"/>
      <c r="C222" s="384"/>
      <c r="D222" s="201"/>
      <c r="J222" s="197"/>
      <c r="K222" s="203"/>
      <c r="L222" s="197"/>
      <c r="M222" s="197"/>
      <c r="N222" s="197"/>
      <c r="O222" s="197"/>
    </row>
    <row r="223" spans="1:15">
      <c r="A223" s="386"/>
      <c r="B223" s="387"/>
      <c r="C223" s="384"/>
      <c r="D223" s="201"/>
      <c r="J223" s="197"/>
      <c r="K223" s="200"/>
      <c r="L223" s="197"/>
      <c r="M223" s="197"/>
      <c r="N223" s="197"/>
      <c r="O223" s="197"/>
    </row>
    <row r="224" spans="1:15">
      <c r="A224" s="386"/>
      <c r="B224" s="387"/>
      <c r="C224" s="384"/>
      <c r="D224" s="201"/>
      <c r="J224" s="197"/>
      <c r="K224" s="200"/>
      <c r="L224" s="197"/>
      <c r="M224" s="197"/>
      <c r="N224" s="197"/>
      <c r="O224" s="197"/>
    </row>
    <row r="225" spans="1:15">
      <c r="A225" s="386"/>
      <c r="B225" s="387"/>
      <c r="C225" s="384"/>
      <c r="D225" s="201"/>
      <c r="J225" s="197"/>
      <c r="K225" s="200"/>
      <c r="L225" s="197"/>
      <c r="M225" s="197"/>
      <c r="N225" s="197"/>
      <c r="O225" s="197"/>
    </row>
    <row r="226" spans="1:15">
      <c r="A226" s="386"/>
      <c r="B226" s="387"/>
      <c r="C226" s="384"/>
      <c r="D226" s="201"/>
      <c r="J226" s="197"/>
      <c r="K226" s="200"/>
      <c r="L226" s="197"/>
      <c r="M226" s="197"/>
      <c r="N226" s="197"/>
      <c r="O226" s="197"/>
    </row>
    <row r="227" spans="1:15">
      <c r="A227" s="44"/>
      <c r="B227" s="197"/>
      <c r="C227" s="53"/>
      <c r="D227" s="201"/>
      <c r="J227" s="197"/>
      <c r="K227" s="200"/>
      <c r="L227" s="197"/>
      <c r="M227" s="197"/>
      <c r="N227" s="197"/>
      <c r="O227" s="197"/>
    </row>
    <row r="228" spans="1:15">
      <c r="A228" s="386"/>
      <c r="B228" s="387"/>
      <c r="C228" s="384"/>
      <c r="D228" s="201"/>
      <c r="J228" s="197"/>
      <c r="K228" s="200"/>
      <c r="L228" s="197"/>
      <c r="M228" s="197"/>
      <c r="N228" s="197"/>
      <c r="O228" s="197"/>
    </row>
    <row r="229" spans="1:15">
      <c r="A229" s="386"/>
      <c r="B229" s="387"/>
      <c r="C229" s="384"/>
      <c r="D229" s="201"/>
      <c r="J229" s="197"/>
      <c r="K229" s="200"/>
      <c r="L229" s="197"/>
      <c r="M229" s="197"/>
      <c r="N229" s="197"/>
      <c r="O229" s="197"/>
    </row>
    <row r="230" spans="1:15">
      <c r="A230" s="386"/>
      <c r="B230" s="387"/>
      <c r="C230" s="384"/>
      <c r="D230" s="201"/>
      <c r="J230" s="197"/>
      <c r="K230" s="200"/>
      <c r="L230" s="197"/>
      <c r="M230" s="197"/>
      <c r="N230" s="197"/>
      <c r="O230" s="197"/>
    </row>
    <row r="231" spans="1:15">
      <c r="A231" s="386"/>
      <c r="B231" s="387"/>
      <c r="C231" s="384"/>
      <c r="D231" s="201"/>
      <c r="J231" s="197"/>
      <c r="K231" s="200"/>
      <c r="L231" s="197"/>
      <c r="M231" s="197"/>
      <c r="N231" s="197"/>
      <c r="O231" s="197"/>
    </row>
    <row r="232" spans="1:15">
      <c r="A232" s="44"/>
      <c r="B232" s="197"/>
      <c r="C232" s="53"/>
      <c r="D232" s="201"/>
      <c r="J232" s="197"/>
      <c r="K232" s="200"/>
      <c r="L232" s="197"/>
      <c r="M232" s="197"/>
      <c r="N232" s="197"/>
      <c r="O232" s="197"/>
    </row>
    <row r="233" spans="1:15">
      <c r="A233" s="386"/>
      <c r="B233" s="387"/>
      <c r="C233" s="384"/>
      <c r="D233" s="201"/>
      <c r="J233" s="202"/>
      <c r="K233" s="200"/>
      <c r="L233" s="202"/>
      <c r="M233" s="202"/>
      <c r="N233" s="202"/>
      <c r="O233" s="202"/>
    </row>
    <row r="234" spans="1:15">
      <c r="A234" s="386"/>
      <c r="B234" s="387"/>
      <c r="C234" s="384"/>
      <c r="D234" s="201"/>
      <c r="J234" s="197"/>
      <c r="K234" s="200"/>
      <c r="L234" s="197"/>
      <c r="M234" s="197"/>
      <c r="N234" s="197"/>
      <c r="O234" s="197"/>
    </row>
    <row r="235" spans="1:15">
      <c r="A235" s="386"/>
      <c r="B235" s="387"/>
      <c r="C235" s="384"/>
      <c r="D235" s="201"/>
      <c r="J235" s="202"/>
      <c r="K235" s="200"/>
      <c r="L235" s="202"/>
      <c r="M235" s="202"/>
      <c r="N235" s="202"/>
      <c r="O235" s="202"/>
    </row>
    <row r="236" spans="1:15">
      <c r="A236" s="386"/>
      <c r="B236" s="387"/>
      <c r="C236" s="384"/>
      <c r="D236" s="201"/>
      <c r="J236" s="197"/>
      <c r="K236" s="200"/>
      <c r="L236" s="197"/>
      <c r="M236" s="197"/>
      <c r="N236" s="197"/>
      <c r="O236" s="197"/>
    </row>
    <row r="237" spans="1:15">
      <c r="A237" s="44"/>
      <c r="B237" s="197"/>
      <c r="C237" s="53"/>
      <c r="D237" s="201"/>
      <c r="J237" s="197"/>
      <c r="K237" s="200"/>
      <c r="L237" s="197"/>
      <c r="M237" s="197"/>
      <c r="N237" s="197"/>
      <c r="O237" s="197"/>
    </row>
    <row r="238" spans="1:15">
      <c r="A238" s="44"/>
      <c r="B238" s="197"/>
      <c r="C238" s="53"/>
      <c r="D238" s="201"/>
      <c r="J238" s="197"/>
      <c r="K238" s="200"/>
      <c r="L238" s="197"/>
      <c r="M238" s="197"/>
      <c r="N238" s="197"/>
      <c r="O238" s="197"/>
    </row>
    <row r="239" spans="1:15">
      <c r="A239" s="44"/>
      <c r="B239" s="197"/>
      <c r="C239" s="53"/>
      <c r="D239" s="201"/>
      <c r="J239" s="197"/>
      <c r="K239" s="200"/>
      <c r="L239" s="197"/>
      <c r="M239" s="197"/>
      <c r="N239" s="197"/>
      <c r="O239" s="197"/>
    </row>
    <row r="242" spans="1:10">
      <c r="A242" s="44"/>
    </row>
    <row r="244" spans="1:10">
      <c r="A244" s="45"/>
      <c r="B244" s="72"/>
      <c r="J244" s="46"/>
    </row>
    <row r="245" spans="1:10">
      <c r="A245" s="45"/>
      <c r="B245" s="72"/>
      <c r="J245" s="46"/>
    </row>
    <row r="246" spans="1:10">
      <c r="A246" s="45"/>
      <c r="B246" s="72"/>
      <c r="J246" s="46"/>
    </row>
    <row r="247" spans="1:10">
      <c r="A247" s="45"/>
      <c r="B247" s="72"/>
      <c r="J247" s="46"/>
    </row>
    <row r="248" spans="1:10">
      <c r="A248" s="45"/>
      <c r="B248" s="72"/>
      <c r="J248" s="46"/>
    </row>
    <row r="249" spans="1:10">
      <c r="A249" s="45"/>
      <c r="B249" s="72"/>
      <c r="J249" s="46"/>
    </row>
    <row r="250" spans="1:10">
      <c r="A250" s="45"/>
      <c r="B250" s="72"/>
      <c r="J250" s="46"/>
    </row>
    <row r="251" spans="1:10">
      <c r="A251" s="45"/>
      <c r="B251" s="72"/>
      <c r="J251" s="46"/>
    </row>
    <row r="252" spans="1:10">
      <c r="A252" s="45"/>
      <c r="B252" s="72"/>
      <c r="J252" s="46"/>
    </row>
    <row r="253" spans="1:10">
      <c r="A253" s="45"/>
      <c r="B253" s="72"/>
      <c r="J253" s="46"/>
    </row>
    <row r="254" spans="1:10">
      <c r="A254" s="45"/>
      <c r="B254" s="72"/>
      <c r="J254" s="46"/>
    </row>
    <row r="255" spans="1:10">
      <c r="A255" s="45"/>
      <c r="B255" s="72"/>
      <c r="J255" s="46"/>
    </row>
    <row r="256" spans="1:10">
      <c r="A256" s="45"/>
      <c r="B256" s="72"/>
      <c r="J256" s="46"/>
    </row>
    <row r="257" spans="1:15">
      <c r="A257" s="45"/>
      <c r="B257" s="72"/>
      <c r="J257" s="46"/>
    </row>
    <row r="258" spans="1:15">
      <c r="A258" s="45"/>
      <c r="B258" s="72"/>
      <c r="J258" s="46"/>
    </row>
    <row r="259" spans="1:15">
      <c r="A259" s="45"/>
      <c r="B259" s="72"/>
      <c r="J259" s="46"/>
    </row>
    <row r="260" spans="1:15">
      <c r="A260" s="45"/>
      <c r="B260" s="72"/>
      <c r="J260" s="46"/>
    </row>
    <row r="266" spans="1:15">
      <c r="C266" s="48"/>
      <c r="J266" s="47"/>
      <c r="K266" s="48"/>
      <c r="L266" s="48"/>
      <c r="M266" s="48"/>
      <c r="N266" s="48"/>
      <c r="O266" s="48"/>
    </row>
    <row r="267" spans="1:15">
      <c r="J267" s="46"/>
    </row>
    <row r="268" spans="1:15">
      <c r="J268" s="46"/>
    </row>
    <row r="269" spans="1:15">
      <c r="J269" s="46"/>
    </row>
    <row r="270" spans="1:15">
      <c r="J270" s="46"/>
    </row>
    <row r="271" spans="1:15">
      <c r="J271" s="46"/>
    </row>
    <row r="272" spans="1:15">
      <c r="C272"/>
      <c r="J272" s="46"/>
    </row>
    <row r="273" spans="3:15">
      <c r="C273"/>
      <c r="L273" s="49"/>
      <c r="M273" s="49"/>
      <c r="N273" s="49"/>
      <c r="O273" s="49"/>
    </row>
    <row r="274" spans="3:15">
      <c r="C274"/>
      <c r="L274" s="49"/>
      <c r="M274" s="49"/>
      <c r="N274" s="49"/>
      <c r="O274" s="49"/>
    </row>
    <row r="275" spans="3:15">
      <c r="C275"/>
      <c r="L275" s="49"/>
      <c r="M275" s="49"/>
      <c r="N275" s="49"/>
      <c r="O275" s="49"/>
    </row>
    <row r="276" spans="3:15">
      <c r="C276"/>
      <c r="L276" s="49"/>
      <c r="M276" s="49"/>
      <c r="N276" s="49"/>
      <c r="O276" s="49"/>
    </row>
    <row r="277" spans="3:15">
      <c r="J277" s="46"/>
      <c r="L277" s="49"/>
      <c r="M277" s="49"/>
      <c r="N277" s="49"/>
      <c r="O277" s="49"/>
    </row>
    <row r="278" spans="3:15">
      <c r="J278" s="46"/>
      <c r="L278" s="49"/>
      <c r="M278" s="49"/>
      <c r="N278" s="49"/>
      <c r="O278" s="49"/>
    </row>
    <row r="279" spans="3:15">
      <c r="J279" s="46"/>
      <c r="L279" s="49"/>
      <c r="M279" s="49"/>
      <c r="N279" s="49"/>
      <c r="O279" s="49"/>
    </row>
    <row r="280" spans="3:15">
      <c r="L280" s="49"/>
      <c r="M280" s="49"/>
      <c r="N280" s="49"/>
      <c r="O280" s="49"/>
    </row>
    <row r="281" spans="3:15">
      <c r="L281" s="49"/>
      <c r="M281" s="49"/>
      <c r="N281" s="49"/>
      <c r="O281" s="49"/>
    </row>
    <row r="282" spans="3:15">
      <c r="J282" s="46"/>
      <c r="L282" s="49"/>
      <c r="M282" s="49"/>
      <c r="N282" s="49"/>
      <c r="O282" s="49"/>
    </row>
    <row r="283" spans="3:15">
      <c r="J283" s="46"/>
      <c r="L283" s="49"/>
      <c r="M283" s="49"/>
      <c r="N283" s="49"/>
      <c r="O283" s="49"/>
    </row>
    <row r="284" spans="3:15">
      <c r="J284" s="46"/>
      <c r="L284" s="49"/>
      <c r="M284" s="49"/>
      <c r="N284" s="49"/>
      <c r="O284" s="49"/>
    </row>
    <row r="285" spans="3:15">
      <c r="L285" s="49"/>
      <c r="M285" s="49"/>
      <c r="N285" s="49"/>
      <c r="O285" s="49"/>
    </row>
    <row r="286" spans="3:15">
      <c r="L286" s="49"/>
      <c r="M286" s="49"/>
      <c r="N286" s="49"/>
      <c r="O286" s="49"/>
    </row>
    <row r="287" spans="3:15">
      <c r="J287" s="46"/>
      <c r="L287" s="49"/>
      <c r="M287" s="49"/>
      <c r="N287" s="49"/>
      <c r="O287" s="49"/>
    </row>
    <row r="288" spans="3:15">
      <c r="L288" s="49"/>
      <c r="M288" s="49"/>
      <c r="N288" s="49"/>
      <c r="O288" s="49"/>
    </row>
    <row r="289" spans="10:15">
      <c r="L289" s="49"/>
      <c r="M289" s="49"/>
      <c r="N289" s="49"/>
      <c r="O289" s="49"/>
    </row>
    <row r="290" spans="10:15">
      <c r="L290" s="49"/>
      <c r="M290" s="49"/>
      <c r="N290" s="49"/>
      <c r="O290" s="49"/>
    </row>
    <row r="291" spans="10:15">
      <c r="J291" s="46"/>
      <c r="L291" s="49"/>
      <c r="M291" s="49"/>
      <c r="N291" s="49"/>
      <c r="O291" s="49"/>
    </row>
    <row r="292" spans="10:15">
      <c r="J292" s="46"/>
      <c r="K292" s="50"/>
      <c r="L292" s="49"/>
      <c r="M292" s="49"/>
      <c r="N292" s="49"/>
      <c r="O292" s="49"/>
    </row>
    <row r="293" spans="10:15">
      <c r="J293" s="46"/>
      <c r="L293" s="49"/>
      <c r="M293" s="49"/>
      <c r="N293" s="49"/>
      <c r="O293" s="49"/>
    </row>
    <row r="294" spans="10:15">
      <c r="J294" s="46"/>
      <c r="K294" s="49"/>
      <c r="L294" s="49"/>
      <c r="M294" s="49"/>
      <c r="N294" s="49"/>
      <c r="O294" s="49"/>
    </row>
  </sheetData>
  <mergeCells count="33">
    <mergeCell ref="B197:B198"/>
    <mergeCell ref="A197:A198"/>
    <mergeCell ref="A219:A220"/>
    <mergeCell ref="B219:B220"/>
    <mergeCell ref="J209:O209"/>
    <mergeCell ref="J210:O210"/>
    <mergeCell ref="J206:O206"/>
    <mergeCell ref="J208:O208"/>
    <mergeCell ref="J207:O207"/>
    <mergeCell ref="J197:O197"/>
    <mergeCell ref="J203:O203"/>
    <mergeCell ref="J202:O202"/>
    <mergeCell ref="J204:O204"/>
    <mergeCell ref="J205:O205"/>
    <mergeCell ref="A221:A222"/>
    <mergeCell ref="B221:B222"/>
    <mergeCell ref="A230:A231"/>
    <mergeCell ref="B230:B231"/>
    <mergeCell ref="A233:A236"/>
    <mergeCell ref="B233:B236"/>
    <mergeCell ref="A223:A224"/>
    <mergeCell ref="B223:B224"/>
    <mergeCell ref="A225:A226"/>
    <mergeCell ref="B225:B226"/>
    <mergeCell ref="A228:A229"/>
    <mergeCell ref="B228:B229"/>
    <mergeCell ref="C230:C231"/>
    <mergeCell ref="C233:C236"/>
    <mergeCell ref="C219:C220"/>
    <mergeCell ref="C221:C222"/>
    <mergeCell ref="C223:C224"/>
    <mergeCell ref="C225:C226"/>
    <mergeCell ref="C228:C229"/>
  </mergeCells>
  <phoneticPr fontId="64" type="noConversion"/>
  <pageMargins left="0.25" right="0.25" top="0.75" bottom="0.75" header="0.3" footer="0.3"/>
  <pageSetup paperSize="9" scale="1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6772-C6D8-4915-BEEC-B1269BF6E405}">
  <sheetPr>
    <pageSetUpPr fitToPage="1"/>
  </sheetPr>
  <dimension ref="A1:X285"/>
  <sheetViews>
    <sheetView topLeftCell="B1" zoomScaleNormal="100" workbookViewId="0">
      <pane ySplit="1" topLeftCell="A2" activePane="bottomLeft" state="frozen"/>
      <selection pane="bottomLeft" activeCell="C3" sqref="C3:P3"/>
    </sheetView>
  </sheetViews>
  <sheetFormatPr defaultColWidth="9.140625" defaultRowHeight="15.75"/>
  <cols>
    <col min="1" max="1" width="17.28515625" bestFit="1" customWidth="1"/>
    <col min="2" max="2" width="12.85546875" style="31" customWidth="1"/>
    <col min="3" max="3" width="16.140625" style="27" bestFit="1" customWidth="1"/>
    <col min="4" max="4" width="4.7109375" style="27" customWidth="1"/>
    <col min="5" max="5" width="17" style="31" customWidth="1"/>
    <col min="6" max="6" width="23.7109375" customWidth="1"/>
    <col min="7" max="7" width="32" customWidth="1"/>
    <col min="8" max="8" width="17.85546875" customWidth="1"/>
    <col min="9" max="10" width="20.42578125" customWidth="1"/>
    <col min="11" max="11" width="20" style="66" customWidth="1"/>
    <col min="12" max="12" width="12.42578125" style="66" customWidth="1"/>
    <col min="13" max="13" width="18.85546875" style="66" customWidth="1"/>
    <col min="14" max="14" width="9.85546875" style="67" customWidth="1"/>
    <col min="15" max="15" width="17.7109375" style="3" customWidth="1"/>
    <col min="16" max="16" width="13.85546875" customWidth="1"/>
    <col min="17" max="17" width="7.7109375" bestFit="1" customWidth="1"/>
    <col min="18" max="18" width="5.140625" bestFit="1" customWidth="1"/>
    <col min="19" max="19" width="6" customWidth="1"/>
    <col min="20" max="20" width="5.85546875" bestFit="1" customWidth="1"/>
    <col min="21" max="21" width="14.5703125" style="82" bestFit="1" customWidth="1"/>
    <col min="22" max="22" width="15.42578125" customWidth="1"/>
    <col min="23" max="23" width="13.7109375" customWidth="1"/>
    <col min="24" max="24" width="15" bestFit="1" customWidth="1"/>
    <col min="25" max="26" width="17.7109375" customWidth="1"/>
    <col min="27" max="27" width="70.7109375" customWidth="1"/>
  </cols>
  <sheetData>
    <row r="1" spans="1:24" s="1" customFormat="1" ht="38.25" customHeight="1">
      <c r="A1" s="55" t="s">
        <v>391</v>
      </c>
      <c r="B1" s="35" t="s">
        <v>0</v>
      </c>
      <c r="C1" s="24" t="s">
        <v>392</v>
      </c>
      <c r="D1" s="24" t="s">
        <v>410</v>
      </c>
      <c r="E1" s="36" t="s">
        <v>543</v>
      </c>
      <c r="F1" s="7" t="s">
        <v>544</v>
      </c>
      <c r="G1" s="7" t="s">
        <v>545</v>
      </c>
      <c r="H1" s="7" t="s">
        <v>381</v>
      </c>
      <c r="I1" s="7" t="s">
        <v>382</v>
      </c>
      <c r="J1" s="36" t="s">
        <v>295</v>
      </c>
      <c r="K1" s="57" t="s">
        <v>197</v>
      </c>
      <c r="L1" s="58" t="s">
        <v>393</v>
      </c>
      <c r="M1" s="58" t="s">
        <v>151</v>
      </c>
      <c r="N1" s="59" t="s">
        <v>8</v>
      </c>
      <c r="O1" s="9" t="s">
        <v>394</v>
      </c>
      <c r="P1" s="7" t="s">
        <v>395</v>
      </c>
      <c r="Q1" s="8" t="s">
        <v>83</v>
      </c>
      <c r="R1" s="8" t="s">
        <v>84</v>
      </c>
      <c r="S1" s="8" t="s">
        <v>85</v>
      </c>
      <c r="T1" s="8" t="s">
        <v>86</v>
      </c>
      <c r="U1" s="76" t="s">
        <v>440</v>
      </c>
      <c r="V1" s="7" t="s">
        <v>437</v>
      </c>
      <c r="W1" s="7" t="s">
        <v>436</v>
      </c>
      <c r="X1" s="8" t="s">
        <v>475</v>
      </c>
    </row>
    <row r="2" spans="1:24" ht="20.100000000000001" customHeight="1">
      <c r="A2" s="4" t="s">
        <v>22</v>
      </c>
      <c r="B2" s="35" t="s">
        <v>4</v>
      </c>
      <c r="C2" s="29" t="s">
        <v>4</v>
      </c>
      <c r="D2" s="29"/>
      <c r="E2" s="38"/>
      <c r="F2" s="30"/>
      <c r="G2" s="30"/>
      <c r="H2" s="30"/>
      <c r="I2" s="30"/>
      <c r="J2" s="35" t="s">
        <v>1</v>
      </c>
      <c r="K2" s="63" t="s">
        <v>2</v>
      </c>
      <c r="L2" s="63">
        <v>440</v>
      </c>
      <c r="M2" s="63"/>
      <c r="N2" s="60">
        <v>440</v>
      </c>
      <c r="O2" s="32" t="s">
        <v>50</v>
      </c>
      <c r="P2" s="33">
        <v>-40</v>
      </c>
      <c r="Q2" s="4"/>
      <c r="R2" s="4"/>
      <c r="S2" s="4"/>
      <c r="T2" s="73"/>
      <c r="U2" s="77" t="s">
        <v>487</v>
      </c>
      <c r="V2" s="4"/>
      <c r="W2" s="4"/>
      <c r="X2" s="4"/>
    </row>
    <row r="3" spans="1:24" ht="20.100000000000001" customHeight="1">
      <c r="A3" s="4" t="s">
        <v>23</v>
      </c>
      <c r="B3" s="35" t="s">
        <v>3</v>
      </c>
      <c r="C3" s="29" t="s">
        <v>3</v>
      </c>
      <c r="D3" s="29" t="s">
        <v>455</v>
      </c>
      <c r="E3" s="38"/>
      <c r="F3" s="30">
        <v>11.1</v>
      </c>
      <c r="G3" s="30"/>
      <c r="H3" s="30"/>
      <c r="I3" s="32" t="s">
        <v>1942</v>
      </c>
      <c r="J3" s="35" t="s">
        <v>6</v>
      </c>
      <c r="K3" s="63" t="s">
        <v>7</v>
      </c>
      <c r="L3" s="63">
        <v>285</v>
      </c>
      <c r="M3" s="63">
        <v>43</v>
      </c>
      <c r="N3" s="60">
        <v>328</v>
      </c>
      <c r="O3" s="32" t="s">
        <v>50</v>
      </c>
      <c r="P3" s="30">
        <v>-85</v>
      </c>
      <c r="Q3" s="4">
        <v>225</v>
      </c>
      <c r="R3" s="4">
        <v>3.1</v>
      </c>
      <c r="S3" s="4">
        <v>570</v>
      </c>
      <c r="T3" s="73">
        <v>50</v>
      </c>
      <c r="U3" s="78" t="s">
        <v>486</v>
      </c>
      <c r="V3" s="4"/>
      <c r="W3" s="4"/>
      <c r="X3" s="4"/>
    </row>
    <row r="4" spans="1:24" ht="20.100000000000001" customHeight="1">
      <c r="A4" s="4" t="s">
        <v>435</v>
      </c>
      <c r="B4" s="35" t="s">
        <v>434</v>
      </c>
      <c r="C4" s="29" t="s">
        <v>434</v>
      </c>
      <c r="D4" s="29"/>
      <c r="E4" s="38"/>
      <c r="F4" s="30"/>
      <c r="G4" s="30">
        <v>10.9</v>
      </c>
      <c r="H4" s="30"/>
      <c r="I4" s="30" t="s">
        <v>385</v>
      </c>
      <c r="J4" s="35" t="s">
        <v>64</v>
      </c>
      <c r="K4" s="63" t="s">
        <v>7</v>
      </c>
      <c r="L4" s="63">
        <v>150</v>
      </c>
      <c r="M4" s="63">
        <v>23</v>
      </c>
      <c r="N4" s="60">
        <v>173</v>
      </c>
      <c r="O4" s="32" t="s">
        <v>51</v>
      </c>
      <c r="P4" s="30">
        <v>-85</v>
      </c>
      <c r="Q4" s="4">
        <v>220</v>
      </c>
      <c r="R4" s="4">
        <v>3.7</v>
      </c>
      <c r="S4" s="4">
        <v>280</v>
      </c>
      <c r="T4" s="73">
        <v>50</v>
      </c>
      <c r="U4" s="77" t="s">
        <v>487</v>
      </c>
      <c r="V4" s="4"/>
      <c r="W4" s="4"/>
      <c r="X4" s="4"/>
    </row>
    <row r="5" spans="1:24" ht="20.100000000000001" customHeight="1">
      <c r="A5" s="4" t="s">
        <v>418</v>
      </c>
      <c r="B5" s="35" t="s">
        <v>414</v>
      </c>
      <c r="C5" s="29" t="s">
        <v>414</v>
      </c>
      <c r="D5" s="29"/>
      <c r="E5" s="38"/>
      <c r="F5" s="30"/>
      <c r="G5" s="30">
        <v>10.3</v>
      </c>
      <c r="H5" s="30"/>
      <c r="I5" s="30" t="s">
        <v>1602</v>
      </c>
      <c r="J5" s="35" t="s">
        <v>264</v>
      </c>
      <c r="K5" s="63" t="s">
        <v>2</v>
      </c>
      <c r="L5" s="63">
        <v>200</v>
      </c>
      <c r="M5" s="63"/>
      <c r="N5" s="60">
        <v>200</v>
      </c>
      <c r="O5" s="32" t="s">
        <v>51</v>
      </c>
      <c r="P5" s="30">
        <v>-40</v>
      </c>
      <c r="Q5" s="4">
        <v>220</v>
      </c>
      <c r="R5" s="4"/>
      <c r="S5" s="4"/>
      <c r="T5" s="73"/>
      <c r="U5" s="78" t="s">
        <v>486</v>
      </c>
      <c r="V5" s="4"/>
      <c r="W5" s="4"/>
      <c r="X5" s="4"/>
    </row>
    <row r="6" spans="1:24" ht="20.100000000000001" customHeight="1">
      <c r="A6" s="4" t="s">
        <v>418</v>
      </c>
      <c r="B6" s="35" t="s">
        <v>414</v>
      </c>
      <c r="C6" s="29" t="s">
        <v>414</v>
      </c>
      <c r="D6" s="29"/>
      <c r="E6" s="38"/>
      <c r="F6" s="30"/>
      <c r="G6" s="30">
        <v>10.3</v>
      </c>
      <c r="H6" s="30"/>
      <c r="I6" s="30" t="s">
        <v>1602</v>
      </c>
      <c r="J6" s="35" t="s">
        <v>259</v>
      </c>
      <c r="K6" s="63" t="s">
        <v>2</v>
      </c>
      <c r="L6" s="63"/>
      <c r="M6" s="63"/>
      <c r="N6" s="60"/>
      <c r="O6" s="32"/>
      <c r="P6" s="30"/>
      <c r="Q6" s="4"/>
      <c r="R6" s="4"/>
      <c r="S6" s="4"/>
      <c r="T6" s="73"/>
      <c r="U6" s="78"/>
      <c r="V6" s="4"/>
      <c r="W6" s="4"/>
      <c r="X6" s="4"/>
    </row>
    <row r="7" spans="1:24" ht="20.100000000000001" customHeight="1">
      <c r="A7" s="4" t="s">
        <v>401</v>
      </c>
      <c r="B7" s="35" t="s">
        <v>399</v>
      </c>
      <c r="C7" s="29" t="s">
        <v>399</v>
      </c>
      <c r="D7" s="29"/>
      <c r="E7" s="38"/>
      <c r="F7" s="30"/>
      <c r="G7" s="30">
        <v>10.9</v>
      </c>
      <c r="H7" s="30"/>
      <c r="I7" s="30" t="s">
        <v>385</v>
      </c>
      <c r="J7" s="35" t="s">
        <v>71</v>
      </c>
      <c r="K7" s="63" t="s">
        <v>7</v>
      </c>
      <c r="L7" s="63">
        <v>171</v>
      </c>
      <c r="M7" s="63">
        <v>24</v>
      </c>
      <c r="N7" s="60">
        <v>195</v>
      </c>
      <c r="O7" s="32" t="s">
        <v>51</v>
      </c>
      <c r="P7" s="30">
        <v>-85</v>
      </c>
      <c r="Q7" s="4">
        <v>220</v>
      </c>
      <c r="R7" s="4">
        <v>2.2999999999999998</v>
      </c>
      <c r="S7" s="4">
        <v>496</v>
      </c>
      <c r="T7" s="73">
        <v>50</v>
      </c>
      <c r="U7" s="78" t="s">
        <v>486</v>
      </c>
      <c r="V7" s="4">
        <v>6.92</v>
      </c>
      <c r="W7" s="4"/>
      <c r="X7" s="4"/>
    </row>
    <row r="8" spans="1:24" ht="20.100000000000001" customHeight="1">
      <c r="A8" s="4" t="s">
        <v>419</v>
      </c>
      <c r="B8" s="35" t="s">
        <v>415</v>
      </c>
      <c r="C8" s="29" t="s">
        <v>415</v>
      </c>
      <c r="D8" s="29"/>
      <c r="E8" s="38"/>
      <c r="F8" s="30"/>
      <c r="G8" s="30">
        <v>10.3</v>
      </c>
      <c r="H8" s="30"/>
      <c r="I8" s="30" t="s">
        <v>1602</v>
      </c>
      <c r="J8" s="35" t="s">
        <v>264</v>
      </c>
      <c r="K8" s="63" t="s">
        <v>2</v>
      </c>
      <c r="L8" s="63">
        <v>200</v>
      </c>
      <c r="M8" s="63"/>
      <c r="N8" s="60">
        <v>200</v>
      </c>
      <c r="O8" s="32" t="s">
        <v>51</v>
      </c>
      <c r="P8" s="30">
        <v>-40</v>
      </c>
      <c r="Q8" s="4">
        <v>220</v>
      </c>
      <c r="R8" s="4"/>
      <c r="S8" s="4"/>
      <c r="T8" s="73"/>
      <c r="U8" s="78" t="s">
        <v>486</v>
      </c>
      <c r="V8" s="4"/>
      <c r="W8" s="4"/>
      <c r="X8" s="4"/>
    </row>
    <row r="9" spans="1:24" ht="20.100000000000001" customHeight="1">
      <c r="A9" s="4" t="s">
        <v>419</v>
      </c>
      <c r="B9" s="35" t="s">
        <v>415</v>
      </c>
      <c r="C9" s="29" t="s">
        <v>415</v>
      </c>
      <c r="D9" s="29"/>
      <c r="E9" s="38"/>
      <c r="F9" s="30"/>
      <c r="G9" s="30">
        <v>10.3</v>
      </c>
      <c r="H9" s="30"/>
      <c r="I9" s="30" t="s">
        <v>1602</v>
      </c>
      <c r="J9" s="35" t="s">
        <v>259</v>
      </c>
      <c r="K9" s="63" t="s">
        <v>2</v>
      </c>
      <c r="L9" s="63">
        <v>150</v>
      </c>
      <c r="M9" s="63"/>
      <c r="N9" s="60">
        <v>150</v>
      </c>
      <c r="O9" s="32" t="s">
        <v>51</v>
      </c>
      <c r="P9" s="30"/>
      <c r="Q9" s="4"/>
      <c r="R9" s="4"/>
      <c r="S9" s="4"/>
      <c r="T9" s="73"/>
      <c r="U9" s="78"/>
      <c r="V9" s="4"/>
      <c r="W9" s="4"/>
      <c r="X9" s="4"/>
    </row>
    <row r="10" spans="1:24" ht="20.100000000000001" customHeight="1">
      <c r="A10" s="4" t="s">
        <v>402</v>
      </c>
      <c r="B10" s="35" t="s">
        <v>400</v>
      </c>
      <c r="C10" s="29" t="s">
        <v>400</v>
      </c>
      <c r="D10" s="29" t="s">
        <v>413</v>
      </c>
      <c r="E10" s="38"/>
      <c r="F10" s="30"/>
      <c r="G10" s="30">
        <v>10.9</v>
      </c>
      <c r="H10" s="30"/>
      <c r="I10" s="30" t="s">
        <v>385</v>
      </c>
      <c r="J10" s="35" t="s">
        <v>71</v>
      </c>
      <c r="K10" s="63" t="s">
        <v>7</v>
      </c>
      <c r="L10" s="63">
        <v>171</v>
      </c>
      <c r="M10" s="63">
        <v>24</v>
      </c>
      <c r="N10" s="60">
        <v>195</v>
      </c>
      <c r="O10" s="32" t="s">
        <v>51</v>
      </c>
      <c r="P10" s="30">
        <v>-85</v>
      </c>
      <c r="Q10" s="4">
        <v>220</v>
      </c>
      <c r="R10" s="4">
        <v>3.3</v>
      </c>
      <c r="S10" s="4">
        <v>420</v>
      </c>
      <c r="T10" s="73">
        <v>50</v>
      </c>
      <c r="U10" s="78" t="s">
        <v>486</v>
      </c>
      <c r="V10" s="4"/>
      <c r="W10" s="4"/>
      <c r="X10" s="4"/>
    </row>
    <row r="11" spans="1:24" ht="20.100000000000001" customHeight="1">
      <c r="A11" s="4" t="s">
        <v>17</v>
      </c>
      <c r="B11" s="35" t="s">
        <v>16</v>
      </c>
      <c r="C11" s="29" t="s">
        <v>16</v>
      </c>
      <c r="D11" s="29"/>
      <c r="E11" s="38"/>
      <c r="F11" s="30"/>
      <c r="G11" s="30">
        <v>11.66</v>
      </c>
      <c r="H11" s="30"/>
      <c r="I11" s="30" t="s">
        <v>546</v>
      </c>
      <c r="J11" s="35" t="s">
        <v>1</v>
      </c>
      <c r="K11" s="63" t="s">
        <v>2</v>
      </c>
      <c r="L11" s="63">
        <v>400</v>
      </c>
      <c r="M11" s="63"/>
      <c r="N11" s="60">
        <v>400</v>
      </c>
      <c r="O11" s="32" t="s">
        <v>51</v>
      </c>
      <c r="P11" s="30">
        <v>-40</v>
      </c>
      <c r="Q11" s="4"/>
      <c r="R11" s="4"/>
      <c r="S11" s="4"/>
      <c r="T11" s="73"/>
      <c r="U11" s="77" t="s">
        <v>487</v>
      </c>
      <c r="V11" s="4"/>
      <c r="W11" s="4"/>
      <c r="X11" s="4"/>
    </row>
    <row r="12" spans="1:24" ht="20.100000000000001" customHeight="1">
      <c r="A12" s="4" t="s">
        <v>18</v>
      </c>
      <c r="B12" s="35" t="s">
        <v>5</v>
      </c>
      <c r="C12" s="29" t="s">
        <v>5</v>
      </c>
      <c r="D12" s="29" t="s">
        <v>411</v>
      </c>
      <c r="E12" s="38"/>
      <c r="F12" s="30" t="s">
        <v>383</v>
      </c>
      <c r="G12" s="30">
        <v>10.9</v>
      </c>
      <c r="H12" s="30" t="s">
        <v>384</v>
      </c>
      <c r="I12" s="30" t="s">
        <v>385</v>
      </c>
      <c r="J12" s="35" t="s">
        <v>179</v>
      </c>
      <c r="K12" s="63" t="s">
        <v>7</v>
      </c>
      <c r="L12" s="159">
        <v>270</v>
      </c>
      <c r="M12" s="159">
        <v>45</v>
      </c>
      <c r="N12" s="60">
        <v>315</v>
      </c>
      <c r="O12" s="32" t="s">
        <v>51</v>
      </c>
      <c r="P12" s="30">
        <v>-85</v>
      </c>
      <c r="Q12" s="4">
        <v>224</v>
      </c>
      <c r="R12" s="4">
        <v>4.5999999999999996</v>
      </c>
      <c r="S12" s="4">
        <v>720</v>
      </c>
      <c r="T12" s="73">
        <v>50</v>
      </c>
      <c r="U12" s="79" t="s">
        <v>458</v>
      </c>
      <c r="V12" s="4"/>
      <c r="W12" s="4"/>
      <c r="X12" s="4"/>
    </row>
    <row r="13" spans="1:24" ht="20.100000000000001" customHeight="1">
      <c r="A13" s="4" t="s">
        <v>161</v>
      </c>
      <c r="B13" s="35" t="s">
        <v>5</v>
      </c>
      <c r="C13" s="29" t="s">
        <v>5</v>
      </c>
      <c r="D13" s="29"/>
      <c r="E13" s="38"/>
      <c r="F13" s="30"/>
      <c r="G13" s="30">
        <v>10.9</v>
      </c>
      <c r="H13" s="30"/>
      <c r="I13" s="30" t="s">
        <v>385</v>
      </c>
      <c r="J13" s="35" t="s">
        <v>530</v>
      </c>
      <c r="K13" s="63" t="s">
        <v>7</v>
      </c>
      <c r="L13" s="159">
        <v>270</v>
      </c>
      <c r="M13" s="159">
        <v>45</v>
      </c>
      <c r="N13" s="60">
        <v>315</v>
      </c>
      <c r="O13" s="32" t="s">
        <v>51</v>
      </c>
      <c r="P13" s="30">
        <v>-85</v>
      </c>
      <c r="Q13" s="4">
        <v>224</v>
      </c>
      <c r="R13" s="4">
        <v>4.5999999999999996</v>
      </c>
      <c r="S13" s="4">
        <v>720</v>
      </c>
      <c r="T13" s="73">
        <v>50</v>
      </c>
      <c r="U13" s="79" t="s">
        <v>497</v>
      </c>
      <c r="V13" s="4"/>
      <c r="W13" s="4"/>
      <c r="X13" s="4"/>
    </row>
    <row r="14" spans="1:24" ht="20.100000000000001" customHeight="1">
      <c r="A14" s="4" t="s">
        <v>462</v>
      </c>
      <c r="B14" s="35" t="s">
        <v>457</v>
      </c>
      <c r="C14" s="29" t="s">
        <v>457</v>
      </c>
      <c r="D14" s="29"/>
      <c r="E14" s="38"/>
      <c r="F14" s="30"/>
      <c r="G14" s="30"/>
      <c r="H14" s="30"/>
      <c r="I14" s="30"/>
      <c r="J14" s="35" t="s">
        <v>1</v>
      </c>
      <c r="K14" s="63" t="s">
        <v>2</v>
      </c>
      <c r="L14" s="159"/>
      <c r="M14" s="159"/>
      <c r="N14" s="60"/>
      <c r="O14" s="32" t="s">
        <v>51</v>
      </c>
      <c r="P14" s="30">
        <v>-40</v>
      </c>
      <c r="Q14" s="4"/>
      <c r="R14" s="4"/>
      <c r="S14" s="4"/>
      <c r="T14" s="73"/>
      <c r="U14" s="77" t="s">
        <v>487</v>
      </c>
      <c r="V14" s="4"/>
      <c r="W14" s="4"/>
      <c r="X14" s="4"/>
    </row>
    <row r="15" spans="1:24" ht="20.100000000000001" customHeight="1">
      <c r="A15" s="4" t="s">
        <v>460</v>
      </c>
      <c r="B15" s="35" t="s">
        <v>456</v>
      </c>
      <c r="C15" s="29" t="s">
        <v>456</v>
      </c>
      <c r="D15" s="29"/>
      <c r="E15" s="38"/>
      <c r="F15" s="30">
        <v>9.5</v>
      </c>
      <c r="G15" s="30">
        <v>10</v>
      </c>
      <c r="H15" s="30"/>
      <c r="I15" s="30" t="s">
        <v>1601</v>
      </c>
      <c r="J15" s="35" t="s">
        <v>179</v>
      </c>
      <c r="K15" s="63" t="s">
        <v>159</v>
      </c>
      <c r="L15" s="159">
        <v>290</v>
      </c>
      <c r="M15" s="159">
        <v>68</v>
      </c>
      <c r="N15" s="60">
        <f>290+68</f>
        <v>358</v>
      </c>
      <c r="O15" s="32" t="s">
        <v>51</v>
      </c>
      <c r="P15" s="30"/>
      <c r="Q15" s="4"/>
      <c r="R15" s="4"/>
      <c r="S15" s="4"/>
      <c r="T15" s="73"/>
      <c r="U15" s="79" t="s">
        <v>458</v>
      </c>
      <c r="V15" s="4"/>
      <c r="W15" s="4"/>
      <c r="X15" s="4"/>
    </row>
    <row r="16" spans="1:24" ht="20.100000000000001" customHeight="1">
      <c r="A16" s="4" t="s">
        <v>1593</v>
      </c>
      <c r="B16" s="35" t="s">
        <v>1592</v>
      </c>
      <c r="C16" s="29" t="s">
        <v>1592</v>
      </c>
      <c r="D16" s="29"/>
      <c r="E16" s="38"/>
      <c r="F16" s="30"/>
      <c r="G16" s="30">
        <v>10</v>
      </c>
      <c r="H16" s="30"/>
      <c r="I16" s="30" t="s">
        <v>1601</v>
      </c>
      <c r="J16" s="35" t="s">
        <v>179</v>
      </c>
      <c r="K16" s="63" t="s">
        <v>159</v>
      </c>
      <c r="L16" s="160" t="s">
        <v>1594</v>
      </c>
      <c r="M16" s="160" t="s">
        <v>1595</v>
      </c>
      <c r="N16" s="146" t="s">
        <v>1596</v>
      </c>
      <c r="O16" s="32" t="s">
        <v>51</v>
      </c>
      <c r="P16" s="30"/>
      <c r="Q16" s="4"/>
      <c r="R16" s="4"/>
      <c r="S16" s="4"/>
      <c r="T16" s="73"/>
      <c r="U16" s="79" t="s">
        <v>1597</v>
      </c>
      <c r="V16" s="4"/>
      <c r="W16" s="4"/>
      <c r="X16" s="4"/>
    </row>
    <row r="17" spans="1:24" ht="20.100000000000001" customHeight="1">
      <c r="A17" s="4" t="s">
        <v>461</v>
      </c>
      <c r="B17" s="35" t="s">
        <v>409</v>
      </c>
      <c r="C17" s="29" t="s">
        <v>409</v>
      </c>
      <c r="D17" s="29"/>
      <c r="E17" s="38"/>
      <c r="F17" s="30"/>
      <c r="G17" s="30">
        <v>10.9</v>
      </c>
      <c r="H17" s="30"/>
      <c r="I17" s="30" t="s">
        <v>385</v>
      </c>
      <c r="J17" s="35" t="s">
        <v>179</v>
      </c>
      <c r="K17" s="63" t="s">
        <v>7</v>
      </c>
      <c r="L17" s="159">
        <v>270</v>
      </c>
      <c r="M17" s="159">
        <v>45</v>
      </c>
      <c r="N17" s="60">
        <v>315</v>
      </c>
      <c r="O17" s="32" t="s">
        <v>51</v>
      </c>
      <c r="P17" s="30">
        <v>-85</v>
      </c>
      <c r="Q17" s="4">
        <v>224</v>
      </c>
      <c r="R17" s="4">
        <v>9.1999999999999993</v>
      </c>
      <c r="S17" s="4">
        <v>1440</v>
      </c>
      <c r="T17" s="73">
        <v>50</v>
      </c>
      <c r="U17" s="79" t="s">
        <v>458</v>
      </c>
      <c r="V17" s="4"/>
      <c r="W17" s="4"/>
      <c r="X17" s="4"/>
    </row>
    <row r="18" spans="1:24" ht="20.100000000000001" customHeight="1">
      <c r="A18" s="4" t="s">
        <v>406</v>
      </c>
      <c r="B18" s="35" t="s">
        <v>403</v>
      </c>
      <c r="C18" s="29" t="s">
        <v>403</v>
      </c>
      <c r="D18" s="29"/>
      <c r="E18" s="38"/>
      <c r="F18" s="30"/>
      <c r="G18" s="30"/>
      <c r="H18" s="30"/>
      <c r="I18" s="30"/>
      <c r="J18" s="35" t="s">
        <v>1</v>
      </c>
      <c r="K18" s="63" t="s">
        <v>2</v>
      </c>
      <c r="L18" s="159">
        <v>420</v>
      </c>
      <c r="M18" s="159"/>
      <c r="N18" s="60">
        <v>420</v>
      </c>
      <c r="O18" s="32" t="s">
        <v>51</v>
      </c>
      <c r="P18" s="30"/>
      <c r="Q18" s="4"/>
      <c r="R18" s="4"/>
      <c r="S18" s="4"/>
      <c r="T18" s="73"/>
      <c r="U18" s="77" t="s">
        <v>487</v>
      </c>
      <c r="V18" s="4"/>
      <c r="W18" s="4"/>
      <c r="X18" s="4"/>
    </row>
    <row r="19" spans="1:24" ht="20.100000000000001" customHeight="1">
      <c r="A19" s="4" t="s">
        <v>405</v>
      </c>
      <c r="B19" s="35" t="s">
        <v>404</v>
      </c>
      <c r="C19" s="29" t="s">
        <v>404</v>
      </c>
      <c r="D19" s="29"/>
      <c r="E19" s="38"/>
      <c r="F19" s="30"/>
      <c r="G19" s="30">
        <v>10.9</v>
      </c>
      <c r="H19" s="30"/>
      <c r="I19" s="30" t="s">
        <v>385</v>
      </c>
      <c r="J19" s="35" t="s">
        <v>179</v>
      </c>
      <c r="K19" s="63" t="s">
        <v>7</v>
      </c>
      <c r="L19" s="160" t="s">
        <v>1689</v>
      </c>
      <c r="M19" s="160" t="s">
        <v>1690</v>
      </c>
      <c r="N19" s="60">
        <v>630</v>
      </c>
      <c r="O19" s="32" t="s">
        <v>51</v>
      </c>
      <c r="P19" s="30"/>
      <c r="Q19" s="4"/>
      <c r="R19" s="4">
        <v>4.5999999999999996</v>
      </c>
      <c r="S19" s="4">
        <v>700</v>
      </c>
      <c r="T19" s="73">
        <v>50</v>
      </c>
      <c r="U19" s="79" t="s">
        <v>458</v>
      </c>
      <c r="V19" s="4"/>
      <c r="W19" s="4"/>
      <c r="X19" s="4"/>
    </row>
    <row r="20" spans="1:24" ht="20.100000000000001" customHeight="1">
      <c r="A20" s="4" t="s">
        <v>161</v>
      </c>
      <c r="B20" s="35" t="s">
        <v>20</v>
      </c>
      <c r="C20" s="29" t="s">
        <v>20</v>
      </c>
      <c r="D20" s="29"/>
      <c r="E20" s="38"/>
      <c r="F20" s="30"/>
      <c r="G20" s="30"/>
      <c r="H20" s="30"/>
      <c r="I20" s="30"/>
      <c r="J20" s="35" t="s">
        <v>1</v>
      </c>
      <c r="K20" s="63" t="s">
        <v>2</v>
      </c>
      <c r="L20" s="159">
        <v>400</v>
      </c>
      <c r="M20" s="159"/>
      <c r="N20" s="60">
        <v>400</v>
      </c>
      <c r="O20" s="32" t="s">
        <v>51</v>
      </c>
      <c r="P20" s="30">
        <v>-40</v>
      </c>
      <c r="Q20" s="4"/>
      <c r="R20" s="4"/>
      <c r="S20" s="4"/>
      <c r="T20" s="73"/>
      <c r="U20" s="77" t="s">
        <v>487</v>
      </c>
      <c r="V20" s="4"/>
      <c r="W20" s="4"/>
      <c r="X20" s="4"/>
    </row>
    <row r="21" spans="1:24" ht="20.100000000000001" customHeight="1">
      <c r="A21" s="4" t="s">
        <v>162</v>
      </c>
      <c r="B21" s="35" t="s">
        <v>160</v>
      </c>
      <c r="C21" s="29" t="s">
        <v>160</v>
      </c>
      <c r="D21" s="29"/>
      <c r="E21" s="38"/>
      <c r="F21" s="30" t="s">
        <v>383</v>
      </c>
      <c r="G21" s="30">
        <v>10.9</v>
      </c>
      <c r="H21" s="30" t="s">
        <v>384</v>
      </c>
      <c r="I21" s="30" t="s">
        <v>385</v>
      </c>
      <c r="J21" s="35" t="s">
        <v>179</v>
      </c>
      <c r="K21" s="63" t="s">
        <v>7</v>
      </c>
      <c r="L21" s="159">
        <v>270</v>
      </c>
      <c r="M21" s="159">
        <v>45</v>
      </c>
      <c r="N21" s="60">
        <v>315</v>
      </c>
      <c r="O21" s="32" t="s">
        <v>51</v>
      </c>
      <c r="P21" s="30">
        <v>-85</v>
      </c>
      <c r="Q21" s="4"/>
      <c r="R21" s="4"/>
      <c r="S21" s="4"/>
      <c r="T21" s="73"/>
      <c r="U21" s="79" t="s">
        <v>458</v>
      </c>
      <c r="V21" s="4"/>
      <c r="W21" s="4"/>
      <c r="X21" s="4"/>
    </row>
    <row r="22" spans="1:24" ht="20.100000000000001" customHeight="1">
      <c r="A22" s="4" t="s">
        <v>162</v>
      </c>
      <c r="B22" s="35" t="s">
        <v>160</v>
      </c>
      <c r="C22" s="29" t="s">
        <v>160</v>
      </c>
      <c r="D22" s="29"/>
      <c r="E22" s="38"/>
      <c r="F22" s="30"/>
      <c r="G22" s="30">
        <v>10.9</v>
      </c>
      <c r="H22" s="30"/>
      <c r="I22" s="30" t="s">
        <v>385</v>
      </c>
      <c r="J22" s="35" t="s">
        <v>530</v>
      </c>
      <c r="K22" s="63" t="s">
        <v>7</v>
      </c>
      <c r="L22" s="159">
        <v>270</v>
      </c>
      <c r="M22" s="159">
        <v>45</v>
      </c>
      <c r="N22" s="60">
        <v>315</v>
      </c>
      <c r="O22" s="32" t="s">
        <v>51</v>
      </c>
      <c r="P22" s="30">
        <v>-85</v>
      </c>
      <c r="Q22" s="4">
        <v>230</v>
      </c>
      <c r="R22" s="4"/>
      <c r="S22" s="4"/>
      <c r="T22" s="73">
        <v>50</v>
      </c>
      <c r="U22" s="79" t="s">
        <v>497</v>
      </c>
      <c r="V22" s="4"/>
      <c r="W22" s="4"/>
      <c r="X22" s="4"/>
    </row>
    <row r="23" spans="1:24" ht="20.100000000000001" customHeight="1">
      <c r="A23" s="4" t="s">
        <v>408</v>
      </c>
      <c r="B23" s="35" t="s">
        <v>407</v>
      </c>
      <c r="C23" s="29" t="s">
        <v>407</v>
      </c>
      <c r="D23" s="29"/>
      <c r="E23" s="38"/>
      <c r="F23" s="30"/>
      <c r="G23" s="30">
        <v>10.9</v>
      </c>
      <c r="H23" s="30"/>
      <c r="I23" s="30" t="s">
        <v>385</v>
      </c>
      <c r="J23" s="35" t="s">
        <v>179</v>
      </c>
      <c r="K23" s="63" t="s">
        <v>7</v>
      </c>
      <c r="L23" s="159">
        <v>540</v>
      </c>
      <c r="M23" s="159">
        <v>90</v>
      </c>
      <c r="N23" s="60">
        <v>630</v>
      </c>
      <c r="O23" s="32" t="s">
        <v>51</v>
      </c>
      <c r="P23" s="30">
        <v>-85</v>
      </c>
      <c r="Q23" s="4"/>
      <c r="R23" s="4"/>
      <c r="S23" s="4"/>
      <c r="T23" s="73"/>
      <c r="U23" s="79" t="s">
        <v>458</v>
      </c>
      <c r="V23" s="4"/>
      <c r="W23" s="4"/>
      <c r="X23" s="4"/>
    </row>
    <row r="24" spans="1:24" ht="20.100000000000001" customHeight="1">
      <c r="A24" s="4" t="s">
        <v>1673</v>
      </c>
      <c r="B24" s="35" t="s">
        <v>1669</v>
      </c>
      <c r="C24" s="29" t="s">
        <v>1669</v>
      </c>
      <c r="D24" s="29"/>
      <c r="E24" s="38"/>
      <c r="F24" s="30"/>
      <c r="G24" s="30"/>
      <c r="H24" s="30"/>
      <c r="I24" s="30"/>
      <c r="J24" s="35" t="s">
        <v>179</v>
      </c>
      <c r="K24" s="63" t="s">
        <v>7</v>
      </c>
      <c r="L24" s="159" t="s">
        <v>1694</v>
      </c>
      <c r="M24" s="159" t="s">
        <v>1695</v>
      </c>
      <c r="N24" s="60" t="s">
        <v>1688</v>
      </c>
      <c r="O24" s="32" t="s">
        <v>51</v>
      </c>
      <c r="P24" s="30">
        <v>-86</v>
      </c>
      <c r="Q24" s="4"/>
      <c r="R24" s="4"/>
      <c r="S24" s="4"/>
      <c r="T24" s="73"/>
      <c r="U24" s="79" t="s">
        <v>458</v>
      </c>
      <c r="V24" s="4"/>
      <c r="W24" s="4"/>
      <c r="X24" s="4"/>
    </row>
    <row r="25" spans="1:24" ht="20.100000000000001" customHeight="1">
      <c r="A25" s="4" t="s">
        <v>1674</v>
      </c>
      <c r="B25" s="35" t="s">
        <v>1670</v>
      </c>
      <c r="C25" s="29" t="s">
        <v>1670</v>
      </c>
      <c r="D25" s="29"/>
      <c r="E25" s="38"/>
      <c r="F25" s="30"/>
      <c r="G25" s="30"/>
      <c r="H25" s="30"/>
      <c r="I25" s="30"/>
      <c r="J25" s="35" t="s">
        <v>179</v>
      </c>
      <c r="K25" s="63" t="s">
        <v>7</v>
      </c>
      <c r="L25" s="159" t="s">
        <v>1701</v>
      </c>
      <c r="M25" s="159" t="s">
        <v>1696</v>
      </c>
      <c r="N25" s="60" t="s">
        <v>1697</v>
      </c>
      <c r="O25" s="32" t="s">
        <v>51</v>
      </c>
      <c r="P25" s="30">
        <v>-86</v>
      </c>
      <c r="Q25" s="4"/>
      <c r="R25" s="4"/>
      <c r="S25" s="4"/>
      <c r="T25" s="73"/>
      <c r="U25" s="79" t="s">
        <v>458</v>
      </c>
      <c r="V25" s="4"/>
      <c r="W25" s="4"/>
      <c r="X25" s="4"/>
    </row>
    <row r="26" spans="1:24" ht="20.100000000000001" customHeight="1">
      <c r="A26" s="4" t="s">
        <v>1675</v>
      </c>
      <c r="B26" s="35" t="s">
        <v>1671</v>
      </c>
      <c r="C26" s="29" t="s">
        <v>1671</v>
      </c>
      <c r="D26" s="29"/>
      <c r="E26" s="38"/>
      <c r="F26" s="30"/>
      <c r="G26" s="30"/>
      <c r="H26" s="30"/>
      <c r="I26" s="30"/>
      <c r="J26" s="35" t="s">
        <v>179</v>
      </c>
      <c r="K26" s="63" t="s">
        <v>7</v>
      </c>
      <c r="L26" s="159" t="s">
        <v>1699</v>
      </c>
      <c r="M26" s="159" t="s">
        <v>1700</v>
      </c>
      <c r="N26" s="60" t="s">
        <v>1698</v>
      </c>
      <c r="O26" s="32" t="s">
        <v>51</v>
      </c>
      <c r="P26" s="30">
        <v>-86</v>
      </c>
      <c r="Q26" s="4"/>
      <c r="R26" s="4"/>
      <c r="S26" s="4"/>
      <c r="T26" s="73"/>
      <c r="U26" s="79" t="s">
        <v>458</v>
      </c>
      <c r="V26" s="4"/>
      <c r="W26" s="4"/>
      <c r="X26" s="4"/>
    </row>
    <row r="27" spans="1:24" ht="20.100000000000001" customHeight="1">
      <c r="A27" s="4" t="s">
        <v>1676</v>
      </c>
      <c r="B27" s="35" t="s">
        <v>1672</v>
      </c>
      <c r="C27" s="29" t="s">
        <v>1672</v>
      </c>
      <c r="D27" s="29"/>
      <c r="E27" s="38"/>
      <c r="F27" s="30"/>
      <c r="G27" s="30"/>
      <c r="H27" s="30"/>
      <c r="I27" s="30"/>
      <c r="J27" s="35" t="s">
        <v>179</v>
      </c>
      <c r="K27" s="63" t="s">
        <v>7</v>
      </c>
      <c r="L27" s="159" t="s">
        <v>1691</v>
      </c>
      <c r="M27" s="159" t="s">
        <v>1693</v>
      </c>
      <c r="N27" s="60" t="s">
        <v>1692</v>
      </c>
      <c r="O27" s="32" t="s">
        <v>51</v>
      </c>
      <c r="P27" s="30">
        <v>-86</v>
      </c>
      <c r="Q27" s="4"/>
      <c r="R27" s="4"/>
      <c r="S27" s="4"/>
      <c r="T27" s="73"/>
      <c r="U27" s="79" t="s">
        <v>458</v>
      </c>
      <c r="V27" s="4"/>
      <c r="W27" s="4"/>
      <c r="X27" s="4"/>
    </row>
    <row r="28" spans="1:24" ht="20.100000000000001" customHeight="1">
      <c r="A28" s="4" t="s">
        <v>24</v>
      </c>
      <c r="B28" s="35" t="s">
        <v>19</v>
      </c>
      <c r="C28" s="29" t="s">
        <v>166</v>
      </c>
      <c r="D28" s="29"/>
      <c r="E28" s="38"/>
      <c r="F28" s="41">
        <v>7</v>
      </c>
      <c r="G28" s="41"/>
      <c r="H28" s="41"/>
      <c r="I28" s="41"/>
      <c r="J28" s="35" t="s">
        <v>27</v>
      </c>
      <c r="K28" s="63" t="s">
        <v>7</v>
      </c>
      <c r="L28" s="159">
        <v>170</v>
      </c>
      <c r="M28" s="159">
        <v>5</v>
      </c>
      <c r="N28" s="60">
        <v>175</v>
      </c>
      <c r="O28" s="32" t="s">
        <v>51</v>
      </c>
      <c r="P28" s="30">
        <v>-85</v>
      </c>
      <c r="Q28" s="4"/>
      <c r="R28" s="4"/>
      <c r="S28" s="4"/>
      <c r="T28" s="73"/>
      <c r="U28" s="77" t="s">
        <v>487</v>
      </c>
      <c r="V28" s="4"/>
      <c r="W28" s="4"/>
      <c r="X28" s="4"/>
    </row>
    <row r="29" spans="1:24" ht="20.100000000000001" customHeight="1">
      <c r="A29" s="4" t="s">
        <v>24</v>
      </c>
      <c r="B29" s="35" t="s">
        <v>19</v>
      </c>
      <c r="C29" s="29" t="s">
        <v>166</v>
      </c>
      <c r="D29" s="29"/>
      <c r="E29" s="38"/>
      <c r="F29" s="41">
        <v>7</v>
      </c>
      <c r="G29" s="41"/>
      <c r="H29" s="41"/>
      <c r="I29" s="41"/>
      <c r="J29" s="35" t="s">
        <v>64</v>
      </c>
      <c r="K29" s="63" t="s">
        <v>7</v>
      </c>
      <c r="L29" s="159">
        <v>170</v>
      </c>
      <c r="M29" s="159">
        <v>5</v>
      </c>
      <c r="N29" s="60">
        <v>175</v>
      </c>
      <c r="O29" s="32" t="s">
        <v>52</v>
      </c>
      <c r="P29" s="30">
        <v>-85</v>
      </c>
      <c r="Q29" s="4">
        <v>224</v>
      </c>
      <c r="R29" s="4">
        <v>2.1</v>
      </c>
      <c r="S29" s="4">
        <v>370</v>
      </c>
      <c r="T29" s="73">
        <v>50</v>
      </c>
      <c r="U29" s="77" t="s">
        <v>487</v>
      </c>
      <c r="V29" s="4"/>
      <c r="W29" s="4"/>
      <c r="X29" s="4"/>
    </row>
    <row r="30" spans="1:24" ht="20.100000000000001" customHeight="1">
      <c r="A30" s="4" t="s">
        <v>524</v>
      </c>
      <c r="B30" s="35" t="s">
        <v>19</v>
      </c>
      <c r="C30" s="29" t="s">
        <v>166</v>
      </c>
      <c r="D30" s="29"/>
      <c r="E30" s="38"/>
      <c r="F30" s="41"/>
      <c r="G30" s="41"/>
      <c r="H30" s="41"/>
      <c r="I30" s="41"/>
      <c r="J30" s="35" t="s">
        <v>471</v>
      </c>
      <c r="K30" s="63" t="s">
        <v>7</v>
      </c>
      <c r="L30" s="159">
        <v>170</v>
      </c>
      <c r="M30" s="159">
        <v>5</v>
      </c>
      <c r="N30" s="60">
        <v>175</v>
      </c>
      <c r="O30" s="32" t="s">
        <v>52</v>
      </c>
      <c r="P30" s="30">
        <v>-85</v>
      </c>
      <c r="Q30" s="4"/>
      <c r="R30" s="4"/>
      <c r="S30" s="4"/>
      <c r="T30" s="73"/>
      <c r="U30" s="77" t="s">
        <v>488</v>
      </c>
      <c r="V30" s="4"/>
      <c r="W30" s="4"/>
      <c r="X30" s="4"/>
    </row>
    <row r="31" spans="1:24" ht="20.100000000000001" customHeight="1">
      <c r="A31" s="4" t="s">
        <v>524</v>
      </c>
      <c r="B31" s="35" t="s">
        <v>19</v>
      </c>
      <c r="C31" s="29" t="s">
        <v>166</v>
      </c>
      <c r="D31" s="29"/>
      <c r="E31" s="38"/>
      <c r="F31" s="41"/>
      <c r="G31" s="41"/>
      <c r="H31" s="41"/>
      <c r="I31" s="41"/>
      <c r="J31" s="35" t="s">
        <v>547</v>
      </c>
      <c r="K31" s="63" t="s">
        <v>7</v>
      </c>
      <c r="L31" s="63">
        <v>170</v>
      </c>
      <c r="M31" s="63">
        <v>5</v>
      </c>
      <c r="N31" s="60">
        <v>175</v>
      </c>
      <c r="O31" s="32" t="s">
        <v>52</v>
      </c>
      <c r="P31" s="30"/>
      <c r="Q31" s="4"/>
      <c r="R31" s="4"/>
      <c r="S31" s="4"/>
      <c r="T31" s="73"/>
      <c r="U31" s="77" t="s">
        <v>458</v>
      </c>
      <c r="V31" s="4"/>
      <c r="W31" s="4"/>
      <c r="X31" s="4"/>
    </row>
    <row r="32" spans="1:24" ht="20.100000000000001" customHeight="1">
      <c r="A32" s="4" t="s">
        <v>421</v>
      </c>
      <c r="B32" s="35" t="s">
        <v>420</v>
      </c>
      <c r="C32" s="29" t="s">
        <v>422</v>
      </c>
      <c r="D32" s="29"/>
      <c r="E32" s="38"/>
      <c r="F32" s="41">
        <v>8</v>
      </c>
      <c r="G32" s="41"/>
      <c r="H32" s="41"/>
      <c r="I32" s="41"/>
      <c r="J32" s="35" t="s">
        <v>70</v>
      </c>
      <c r="K32" s="63" t="s">
        <v>7</v>
      </c>
      <c r="L32" s="63">
        <v>125</v>
      </c>
      <c r="M32" s="63">
        <v>10</v>
      </c>
      <c r="N32" s="60">
        <v>135</v>
      </c>
      <c r="O32" s="32" t="s">
        <v>52</v>
      </c>
      <c r="P32" s="30">
        <v>-85</v>
      </c>
      <c r="Q32" s="4">
        <v>226</v>
      </c>
      <c r="R32" s="4">
        <v>2.76</v>
      </c>
      <c r="S32" s="4">
        <v>370</v>
      </c>
      <c r="T32" s="73">
        <v>50</v>
      </c>
      <c r="U32" s="77" t="s">
        <v>488</v>
      </c>
      <c r="V32" s="4">
        <v>6.76</v>
      </c>
      <c r="W32" s="4">
        <v>7.4</v>
      </c>
      <c r="X32" s="4"/>
    </row>
    <row r="33" spans="1:24" ht="20.100000000000001" customHeight="1">
      <c r="A33" s="4" t="s">
        <v>525</v>
      </c>
      <c r="B33" s="35" t="s">
        <v>420</v>
      </c>
      <c r="C33" s="29" t="s">
        <v>422</v>
      </c>
      <c r="D33" s="29"/>
      <c r="E33" s="38"/>
      <c r="F33" s="41"/>
      <c r="G33" s="41"/>
      <c r="H33" s="41"/>
      <c r="I33" s="41"/>
      <c r="J33" s="35" t="s">
        <v>471</v>
      </c>
      <c r="K33" s="63" t="s">
        <v>7</v>
      </c>
      <c r="L33" s="63">
        <v>125</v>
      </c>
      <c r="M33" s="63">
        <v>10</v>
      </c>
      <c r="N33" s="60">
        <v>135</v>
      </c>
      <c r="O33" s="32" t="s">
        <v>52</v>
      </c>
      <c r="P33" s="30">
        <v>-85</v>
      </c>
      <c r="Q33" s="4"/>
      <c r="R33" s="4"/>
      <c r="S33" s="4"/>
      <c r="T33" s="73"/>
      <c r="U33" s="77" t="s">
        <v>488</v>
      </c>
      <c r="V33" s="4"/>
      <c r="W33" s="4"/>
      <c r="X33" s="4"/>
    </row>
    <row r="34" spans="1:24" ht="20.100000000000001" customHeight="1">
      <c r="A34" s="4" t="s">
        <v>525</v>
      </c>
      <c r="B34" s="35" t="s">
        <v>420</v>
      </c>
      <c r="C34" s="29" t="s">
        <v>422</v>
      </c>
      <c r="D34" s="29"/>
      <c r="E34" s="38"/>
      <c r="F34" s="41"/>
      <c r="G34" s="41"/>
      <c r="H34" s="41"/>
      <c r="I34" s="41"/>
      <c r="J34" s="35" t="s">
        <v>547</v>
      </c>
      <c r="K34" s="63" t="s">
        <v>7</v>
      </c>
      <c r="L34" s="63">
        <v>125</v>
      </c>
      <c r="M34" s="63">
        <v>10</v>
      </c>
      <c r="N34" s="60">
        <v>135</v>
      </c>
      <c r="O34" s="32" t="s">
        <v>52</v>
      </c>
      <c r="P34" s="30">
        <v>-85</v>
      </c>
      <c r="Q34" s="4"/>
      <c r="R34" s="4"/>
      <c r="S34" s="4"/>
      <c r="T34" s="73"/>
      <c r="U34" s="77"/>
      <c r="V34" s="4"/>
      <c r="W34" s="4"/>
      <c r="X34" s="4"/>
    </row>
    <row r="35" spans="1:24" ht="20.100000000000001" customHeight="1">
      <c r="A35" s="4" t="s">
        <v>25</v>
      </c>
      <c r="B35" s="35" t="s">
        <v>11</v>
      </c>
      <c r="C35" s="29" t="s">
        <v>167</v>
      </c>
      <c r="D35" s="29" t="s">
        <v>412</v>
      </c>
      <c r="E35" s="38"/>
      <c r="F35" s="41">
        <v>9</v>
      </c>
      <c r="G35" s="41"/>
      <c r="H35" s="41"/>
      <c r="I35" s="41"/>
      <c r="J35" s="35" t="s">
        <v>6</v>
      </c>
      <c r="K35" s="63" t="s">
        <v>7</v>
      </c>
      <c r="L35" s="63">
        <v>190</v>
      </c>
      <c r="M35" s="63">
        <v>25</v>
      </c>
      <c r="N35" s="60">
        <v>215</v>
      </c>
      <c r="O35" s="32" t="s">
        <v>52</v>
      </c>
      <c r="P35" s="30">
        <v>-85</v>
      </c>
      <c r="Q35" s="4">
        <v>226</v>
      </c>
      <c r="R35" s="4">
        <v>2.5</v>
      </c>
      <c r="S35" s="4">
        <v>490</v>
      </c>
      <c r="T35" s="73">
        <v>50</v>
      </c>
      <c r="U35" s="78" t="s">
        <v>486</v>
      </c>
      <c r="V35" s="4"/>
      <c r="W35" s="4"/>
      <c r="X35" s="4"/>
    </row>
    <row r="36" spans="1:24" ht="20.100000000000001" customHeight="1">
      <c r="A36" s="4" t="s">
        <v>526</v>
      </c>
      <c r="B36" s="35" t="s">
        <v>11</v>
      </c>
      <c r="C36" s="29" t="s">
        <v>167</v>
      </c>
      <c r="D36" s="29"/>
      <c r="E36" s="38"/>
      <c r="F36" s="41"/>
      <c r="G36" s="41"/>
      <c r="H36" s="41"/>
      <c r="I36" s="41"/>
      <c r="J36" s="35" t="s">
        <v>528</v>
      </c>
      <c r="K36" s="63" t="s">
        <v>7</v>
      </c>
      <c r="L36" s="63">
        <v>190</v>
      </c>
      <c r="M36" s="63">
        <v>25</v>
      </c>
      <c r="N36" s="60">
        <v>215</v>
      </c>
      <c r="O36" s="32" t="s">
        <v>52</v>
      </c>
      <c r="P36" s="30">
        <v>-85</v>
      </c>
      <c r="Q36" s="4"/>
      <c r="R36" s="4"/>
      <c r="S36" s="4"/>
      <c r="T36" s="73"/>
      <c r="U36" s="77" t="s">
        <v>458</v>
      </c>
      <c r="V36" s="4"/>
      <c r="W36" s="4"/>
      <c r="X36" s="4"/>
    </row>
    <row r="37" spans="1:24" ht="20.100000000000001" customHeight="1">
      <c r="A37" s="4" t="s">
        <v>25</v>
      </c>
      <c r="B37" s="35" t="s">
        <v>11</v>
      </c>
      <c r="C37" s="29" t="s">
        <v>167</v>
      </c>
      <c r="D37" s="29"/>
      <c r="E37" s="38"/>
      <c r="F37" s="41">
        <v>9</v>
      </c>
      <c r="G37" s="41"/>
      <c r="H37" s="41"/>
      <c r="I37" s="41"/>
      <c r="J37" s="35" t="s">
        <v>71</v>
      </c>
      <c r="K37" s="63" t="s">
        <v>7</v>
      </c>
      <c r="L37" s="63">
        <v>190</v>
      </c>
      <c r="M37" s="63">
        <v>25</v>
      </c>
      <c r="N37" s="60">
        <v>215</v>
      </c>
      <c r="O37" s="32" t="s">
        <v>52</v>
      </c>
      <c r="P37" s="30">
        <v>-85</v>
      </c>
      <c r="Q37" s="4"/>
      <c r="R37" s="4"/>
      <c r="S37" s="4"/>
      <c r="T37" s="73"/>
      <c r="U37" s="78" t="s">
        <v>486</v>
      </c>
      <c r="V37" s="4"/>
      <c r="W37" s="4"/>
      <c r="X37" s="4"/>
    </row>
    <row r="38" spans="1:24" ht="20.100000000000001" customHeight="1">
      <c r="A38" s="4" t="s">
        <v>25</v>
      </c>
      <c r="B38" s="35" t="s">
        <v>11</v>
      </c>
      <c r="C38" s="29" t="s">
        <v>1702</v>
      </c>
      <c r="D38" s="29"/>
      <c r="E38" s="38"/>
      <c r="F38" s="41"/>
      <c r="G38" s="41"/>
      <c r="H38" s="41"/>
      <c r="I38" s="41"/>
      <c r="J38" s="35" t="s">
        <v>179</v>
      </c>
      <c r="K38" s="63" t="s">
        <v>7</v>
      </c>
      <c r="L38" s="63"/>
      <c r="M38" s="63"/>
      <c r="N38" s="60"/>
      <c r="O38" s="32" t="s">
        <v>52</v>
      </c>
      <c r="P38" s="30">
        <v>-85</v>
      </c>
      <c r="Q38" s="4"/>
      <c r="R38" s="4"/>
      <c r="S38" s="4"/>
      <c r="T38" s="73"/>
      <c r="U38" s="79" t="s">
        <v>458</v>
      </c>
      <c r="V38" s="4"/>
      <c r="W38" s="4"/>
      <c r="X38" s="4"/>
    </row>
    <row r="39" spans="1:24" ht="20.100000000000001" customHeight="1">
      <c r="A39" s="4" t="s">
        <v>26</v>
      </c>
      <c r="B39" s="35" t="s">
        <v>12</v>
      </c>
      <c r="C39" s="29" t="s">
        <v>168</v>
      </c>
      <c r="D39" s="29"/>
      <c r="E39" s="38"/>
      <c r="F39" s="41">
        <v>9</v>
      </c>
      <c r="G39" s="41"/>
      <c r="H39" s="41"/>
      <c r="I39" s="41"/>
      <c r="J39" s="35" t="s">
        <v>6</v>
      </c>
      <c r="K39" s="63" t="s">
        <v>7</v>
      </c>
      <c r="L39" s="63">
        <v>200</v>
      </c>
      <c r="M39" s="63">
        <v>35</v>
      </c>
      <c r="N39" s="60">
        <v>235</v>
      </c>
      <c r="O39" s="32" t="s">
        <v>52</v>
      </c>
      <c r="P39" s="30">
        <v>-85</v>
      </c>
      <c r="Q39" s="4"/>
      <c r="R39" s="4"/>
      <c r="S39" s="4"/>
      <c r="T39" s="73"/>
      <c r="U39" s="78" t="s">
        <v>486</v>
      </c>
      <c r="V39" s="4"/>
      <c r="W39" s="4"/>
      <c r="X39" s="4"/>
    </row>
    <row r="40" spans="1:24" ht="20.100000000000001" customHeight="1">
      <c r="A40" s="4" t="s">
        <v>26</v>
      </c>
      <c r="B40" s="35" t="s">
        <v>12</v>
      </c>
      <c r="C40" s="29" t="s">
        <v>168</v>
      </c>
      <c r="D40" s="29"/>
      <c r="E40" s="38"/>
      <c r="F40" s="41">
        <v>9</v>
      </c>
      <c r="G40" s="41"/>
      <c r="H40" s="41"/>
      <c r="I40" s="41"/>
      <c r="J40" s="35" t="s">
        <v>71</v>
      </c>
      <c r="K40" s="63" t="s">
        <v>7</v>
      </c>
      <c r="L40" s="63">
        <v>200</v>
      </c>
      <c r="M40" s="63">
        <v>35</v>
      </c>
      <c r="N40" s="60">
        <v>235</v>
      </c>
      <c r="O40" s="32" t="s">
        <v>52</v>
      </c>
      <c r="P40" s="30">
        <v>-85</v>
      </c>
      <c r="Q40" s="4"/>
      <c r="R40" s="4"/>
      <c r="S40" s="4"/>
      <c r="T40" s="73"/>
      <c r="U40" s="78" t="s">
        <v>486</v>
      </c>
      <c r="V40" s="4"/>
      <c r="W40" s="4"/>
      <c r="X40" s="4"/>
    </row>
    <row r="41" spans="1:24" ht="20.100000000000001" customHeight="1">
      <c r="A41" s="4" t="s">
        <v>527</v>
      </c>
      <c r="B41" s="35" t="s">
        <v>12</v>
      </c>
      <c r="C41" s="29" t="s">
        <v>168</v>
      </c>
      <c r="D41" s="29"/>
      <c r="E41" s="38"/>
      <c r="F41" s="41"/>
      <c r="G41" s="41"/>
      <c r="H41" s="41"/>
      <c r="I41" s="41"/>
      <c r="J41" s="35" t="s">
        <v>528</v>
      </c>
      <c r="K41" s="63" t="s">
        <v>7</v>
      </c>
      <c r="L41" s="63">
        <v>200</v>
      </c>
      <c r="M41" s="63">
        <v>35</v>
      </c>
      <c r="N41" s="60">
        <v>235</v>
      </c>
      <c r="O41" s="32" t="s">
        <v>52</v>
      </c>
      <c r="P41" s="30">
        <v>-85</v>
      </c>
      <c r="Q41" s="4"/>
      <c r="R41" s="4"/>
      <c r="S41" s="4"/>
      <c r="T41" s="73"/>
      <c r="U41" s="77" t="s">
        <v>458</v>
      </c>
      <c r="V41" s="4"/>
      <c r="W41" s="4"/>
      <c r="X41" s="4"/>
    </row>
    <row r="42" spans="1:24" ht="20.100000000000001" customHeight="1">
      <c r="A42" s="4" t="s">
        <v>26</v>
      </c>
      <c r="B42" s="35" t="s">
        <v>12</v>
      </c>
      <c r="C42" s="29" t="s">
        <v>1703</v>
      </c>
      <c r="D42" s="29"/>
      <c r="E42" s="38"/>
      <c r="F42" s="41"/>
      <c r="G42" s="41"/>
      <c r="H42" s="41"/>
      <c r="I42" s="41"/>
      <c r="J42" s="35" t="s">
        <v>179</v>
      </c>
      <c r="K42" s="63" t="s">
        <v>7</v>
      </c>
      <c r="L42" s="63"/>
      <c r="M42" s="63"/>
      <c r="N42" s="60"/>
      <c r="O42" s="32" t="s">
        <v>52</v>
      </c>
      <c r="P42" s="30">
        <v>-85</v>
      </c>
      <c r="Q42" s="4"/>
      <c r="R42" s="4"/>
      <c r="S42" s="4"/>
      <c r="T42" s="73"/>
      <c r="U42" s="79" t="s">
        <v>458</v>
      </c>
      <c r="V42" s="4"/>
      <c r="W42" s="4"/>
      <c r="X42" s="4"/>
    </row>
    <row r="43" spans="1:24" ht="20.100000000000001" customHeight="1">
      <c r="A43" s="4" t="s">
        <v>1663</v>
      </c>
      <c r="B43" s="35" t="s">
        <v>1666</v>
      </c>
      <c r="C43" s="29" t="s">
        <v>1654</v>
      </c>
      <c r="D43" s="29"/>
      <c r="E43" s="38"/>
      <c r="F43" s="41"/>
      <c r="G43" s="41"/>
      <c r="H43" s="41"/>
      <c r="I43" s="41"/>
      <c r="J43" s="35" t="s">
        <v>64</v>
      </c>
      <c r="K43" s="63" t="s">
        <v>1657</v>
      </c>
      <c r="L43" s="63" t="s">
        <v>1658</v>
      </c>
      <c r="M43" s="63" t="s">
        <v>1661</v>
      </c>
      <c r="N43" s="60">
        <v>60</v>
      </c>
      <c r="O43" s="32" t="s">
        <v>52</v>
      </c>
      <c r="P43" s="30">
        <v>-86</v>
      </c>
      <c r="Q43" s="4"/>
      <c r="R43" s="4"/>
      <c r="S43" s="4"/>
      <c r="T43" s="73"/>
      <c r="U43" s="77" t="s">
        <v>487</v>
      </c>
      <c r="V43" s="4"/>
      <c r="W43" s="4"/>
      <c r="X43" s="4"/>
    </row>
    <row r="44" spans="1:24" ht="20.100000000000001" customHeight="1">
      <c r="A44" s="4" t="s">
        <v>1664</v>
      </c>
      <c r="B44" s="35" t="s">
        <v>1667</v>
      </c>
      <c r="C44" s="29" t="s">
        <v>1655</v>
      </c>
      <c r="D44" s="29"/>
      <c r="E44" s="38"/>
      <c r="F44" s="41"/>
      <c r="G44" s="41"/>
      <c r="H44" s="41"/>
      <c r="I44" s="41"/>
      <c r="J44" s="35" t="s">
        <v>70</v>
      </c>
      <c r="K44" s="63" t="s">
        <v>1659</v>
      </c>
      <c r="L44" s="63" t="s">
        <v>1660</v>
      </c>
      <c r="M44" s="63" t="s">
        <v>1661</v>
      </c>
      <c r="N44" s="60">
        <v>112.6</v>
      </c>
      <c r="O44" s="32" t="s">
        <v>52</v>
      </c>
      <c r="P44" s="30">
        <v>-86</v>
      </c>
      <c r="Q44" s="4"/>
      <c r="R44" s="4"/>
      <c r="S44" s="4"/>
      <c r="T44" s="73"/>
      <c r="U44" s="77" t="s">
        <v>488</v>
      </c>
      <c r="V44" s="4"/>
      <c r="W44" s="4"/>
      <c r="X44" s="4"/>
    </row>
    <row r="45" spans="1:24" ht="20.100000000000001" customHeight="1">
      <c r="A45" s="4" t="s">
        <v>1665</v>
      </c>
      <c r="B45" s="35" t="s">
        <v>1668</v>
      </c>
      <c r="C45" s="29" t="s">
        <v>1656</v>
      </c>
      <c r="D45" s="29"/>
      <c r="E45" s="38"/>
      <c r="F45" s="41"/>
      <c r="G45" s="41"/>
      <c r="H45" s="41"/>
      <c r="I45" s="41"/>
      <c r="J45" s="35" t="s">
        <v>71</v>
      </c>
      <c r="K45" s="63" t="s">
        <v>1659</v>
      </c>
      <c r="L45" s="63" t="s">
        <v>1662</v>
      </c>
      <c r="M45" s="63"/>
      <c r="N45" s="60">
        <v>148</v>
      </c>
      <c r="O45" s="32" t="s">
        <v>52</v>
      </c>
      <c r="P45" s="30">
        <v>-86</v>
      </c>
      <c r="Q45" s="4"/>
      <c r="R45" s="4"/>
      <c r="S45" s="4"/>
      <c r="T45" s="73"/>
      <c r="U45" s="78" t="s">
        <v>486</v>
      </c>
      <c r="V45" s="4"/>
      <c r="W45" s="4"/>
      <c r="X45" s="4"/>
    </row>
    <row r="46" spans="1:24" ht="20.100000000000001" customHeight="1">
      <c r="A46" s="4"/>
      <c r="B46" s="35" t="s">
        <v>13</v>
      </c>
      <c r="C46" s="29"/>
      <c r="D46" s="29"/>
      <c r="E46" s="38"/>
      <c r="F46" s="30"/>
      <c r="G46" s="30"/>
      <c r="H46" s="30"/>
      <c r="I46" s="30"/>
      <c r="J46" s="35" t="s">
        <v>6</v>
      </c>
      <c r="K46" s="63" t="s">
        <v>7</v>
      </c>
      <c r="L46" s="63">
        <v>200</v>
      </c>
      <c r="M46" s="63">
        <v>35</v>
      </c>
      <c r="N46" s="60">
        <v>235</v>
      </c>
      <c r="O46" s="32" t="s">
        <v>52</v>
      </c>
      <c r="P46" s="30">
        <v>-85</v>
      </c>
      <c r="Q46" s="4"/>
      <c r="R46" s="4"/>
      <c r="S46" s="4"/>
      <c r="T46" s="73"/>
      <c r="U46" s="78" t="s">
        <v>486</v>
      </c>
      <c r="V46" s="4"/>
      <c r="W46" s="4"/>
      <c r="X46" s="4"/>
    </row>
    <row r="47" spans="1:24" ht="20.100000000000001" customHeight="1">
      <c r="A47" s="4" t="s">
        <v>21</v>
      </c>
      <c r="B47" s="35" t="s">
        <v>14</v>
      </c>
      <c r="C47" s="29" t="s">
        <v>165</v>
      </c>
      <c r="D47" s="29"/>
      <c r="E47" s="38"/>
      <c r="F47" s="30"/>
      <c r="G47" s="30"/>
      <c r="H47" s="30"/>
      <c r="I47" s="30"/>
      <c r="J47" s="35" t="s">
        <v>15</v>
      </c>
      <c r="K47" s="63" t="s">
        <v>7</v>
      </c>
      <c r="L47" s="63">
        <v>138</v>
      </c>
      <c r="M47" s="63">
        <v>23</v>
      </c>
      <c r="N47" s="60">
        <v>161</v>
      </c>
      <c r="O47" s="32" t="s">
        <v>55</v>
      </c>
      <c r="P47" s="30">
        <v>-80</v>
      </c>
      <c r="Q47" s="4"/>
      <c r="R47" s="4"/>
      <c r="S47" s="4"/>
      <c r="T47" s="73"/>
      <c r="U47" s="77" t="s">
        <v>489</v>
      </c>
      <c r="V47" s="4"/>
      <c r="W47" s="4"/>
      <c r="X47" s="4"/>
    </row>
    <row r="48" spans="1:24" ht="20.100000000000001" customHeight="1">
      <c r="A48" s="4" t="s">
        <v>163</v>
      </c>
      <c r="B48" s="35" t="s">
        <v>14</v>
      </c>
      <c r="C48" s="29" t="s">
        <v>165</v>
      </c>
      <c r="D48" s="29"/>
      <c r="E48" s="38"/>
      <c r="F48" s="30"/>
      <c r="G48" s="30"/>
      <c r="H48" s="30"/>
      <c r="I48" s="30"/>
      <c r="J48" s="35" t="s">
        <v>164</v>
      </c>
      <c r="K48" s="63" t="s">
        <v>7</v>
      </c>
      <c r="L48" s="63">
        <v>138</v>
      </c>
      <c r="M48" s="63">
        <v>23</v>
      </c>
      <c r="N48" s="60">
        <v>161</v>
      </c>
      <c r="O48" s="32" t="s">
        <v>55</v>
      </c>
      <c r="P48" s="30">
        <v>-80</v>
      </c>
      <c r="Q48" s="4"/>
      <c r="R48" s="4"/>
      <c r="S48" s="4"/>
      <c r="T48" s="73"/>
      <c r="U48" s="77" t="s">
        <v>489</v>
      </c>
      <c r="V48" s="4"/>
      <c r="W48" s="4"/>
      <c r="X48" s="4"/>
    </row>
    <row r="49" spans="1:24" ht="20.100000000000001" customHeight="1">
      <c r="A49" s="4" t="s">
        <v>28</v>
      </c>
      <c r="B49" s="35" t="s">
        <v>34</v>
      </c>
      <c r="C49" s="29" t="s">
        <v>152</v>
      </c>
      <c r="D49" s="29"/>
      <c r="E49" s="38"/>
      <c r="F49" s="30"/>
      <c r="G49" s="30"/>
      <c r="H49" s="30"/>
      <c r="I49" s="30"/>
      <c r="J49" s="35" t="s">
        <v>141</v>
      </c>
      <c r="K49" s="63" t="s">
        <v>153</v>
      </c>
      <c r="L49" s="63">
        <v>190</v>
      </c>
      <c r="M49" s="63"/>
      <c r="N49" s="60">
        <v>190</v>
      </c>
      <c r="O49" s="32" t="s">
        <v>52</v>
      </c>
      <c r="P49" s="30">
        <v>-53</v>
      </c>
      <c r="Q49" s="4"/>
      <c r="R49" s="4"/>
      <c r="S49" s="4"/>
      <c r="T49" s="73"/>
      <c r="U49" s="77" t="s">
        <v>489</v>
      </c>
      <c r="V49" s="4"/>
      <c r="W49" s="4"/>
      <c r="X49" s="4"/>
    </row>
    <row r="50" spans="1:24" ht="20.100000000000001" customHeight="1">
      <c r="A50" s="4" t="s">
        <v>29</v>
      </c>
      <c r="B50" s="35" t="s">
        <v>33</v>
      </c>
      <c r="C50" s="29" t="s">
        <v>169</v>
      </c>
      <c r="D50" s="29"/>
      <c r="E50" s="38"/>
      <c r="F50" s="30"/>
      <c r="G50" s="30"/>
      <c r="H50" s="30"/>
      <c r="I50" s="30"/>
      <c r="J50" s="35" t="s">
        <v>232</v>
      </c>
      <c r="K50" s="63"/>
      <c r="L50" s="63"/>
      <c r="M50" s="63"/>
      <c r="N50" s="60"/>
      <c r="O50" s="32" t="s">
        <v>52</v>
      </c>
      <c r="P50" s="30">
        <v>-53</v>
      </c>
      <c r="Q50" s="4"/>
      <c r="R50" s="4"/>
      <c r="S50" s="4"/>
      <c r="T50" s="73"/>
      <c r="U50" s="77" t="s">
        <v>487</v>
      </c>
      <c r="V50" s="4"/>
      <c r="W50" s="4"/>
      <c r="X50" s="4"/>
    </row>
    <row r="51" spans="1:24" ht="20.100000000000001" customHeight="1">
      <c r="A51" s="4" t="s">
        <v>501</v>
      </c>
      <c r="B51" s="35" t="s">
        <v>499</v>
      </c>
      <c r="C51" s="29" t="s">
        <v>502</v>
      </c>
      <c r="D51" s="29"/>
      <c r="E51" s="38"/>
      <c r="F51" s="30"/>
      <c r="G51" s="30"/>
      <c r="H51" s="30"/>
      <c r="I51" s="30"/>
      <c r="J51" s="35" t="s">
        <v>500</v>
      </c>
      <c r="K51" s="415" t="s">
        <v>320</v>
      </c>
      <c r="L51" s="416"/>
      <c r="M51" s="417"/>
      <c r="N51" s="60">
        <v>137</v>
      </c>
      <c r="O51" s="32" t="s">
        <v>52</v>
      </c>
      <c r="P51" s="30">
        <v>-53</v>
      </c>
      <c r="Q51" s="4"/>
      <c r="R51" s="4"/>
      <c r="S51" s="4"/>
      <c r="T51" s="73"/>
      <c r="U51" s="77" t="s">
        <v>488</v>
      </c>
      <c r="V51" s="4"/>
      <c r="W51" s="4"/>
      <c r="X51" s="4"/>
    </row>
    <row r="52" spans="1:24" ht="20.100000000000001" customHeight="1">
      <c r="A52" s="4" t="s">
        <v>30</v>
      </c>
      <c r="B52" s="35" t="s">
        <v>35</v>
      </c>
      <c r="C52" s="29" t="s">
        <v>154</v>
      </c>
      <c r="D52" s="29"/>
      <c r="E52" s="38"/>
      <c r="F52" s="30"/>
      <c r="G52" s="30"/>
      <c r="H52" s="30"/>
      <c r="I52" s="30"/>
      <c r="J52" s="35" t="s">
        <v>10</v>
      </c>
      <c r="K52" s="63" t="s">
        <v>155</v>
      </c>
      <c r="L52" s="63">
        <v>360</v>
      </c>
      <c r="M52" s="63"/>
      <c r="N52" s="60">
        <v>360</v>
      </c>
      <c r="O52" s="32" t="s">
        <v>52</v>
      </c>
      <c r="P52" s="30">
        <v>-53</v>
      </c>
      <c r="Q52" s="4"/>
      <c r="R52" s="4"/>
      <c r="S52" s="4"/>
      <c r="T52" s="73"/>
      <c r="U52" s="77" t="s">
        <v>488</v>
      </c>
      <c r="V52" s="4"/>
      <c r="W52" s="4"/>
      <c r="X52" s="4"/>
    </row>
    <row r="53" spans="1:24" ht="20.100000000000001" customHeight="1">
      <c r="A53" s="4" t="s">
        <v>31</v>
      </c>
      <c r="B53" s="35" t="s">
        <v>36</v>
      </c>
      <c r="C53" s="29" t="s">
        <v>156</v>
      </c>
      <c r="D53" s="29"/>
      <c r="E53" s="38"/>
      <c r="F53" s="30"/>
      <c r="G53" s="30"/>
      <c r="H53" s="30"/>
      <c r="I53" s="30"/>
      <c r="J53" s="35" t="s">
        <v>265</v>
      </c>
      <c r="K53" s="63" t="s">
        <v>157</v>
      </c>
      <c r="L53" s="63">
        <v>385</v>
      </c>
      <c r="M53" s="63"/>
      <c r="N53" s="60">
        <v>385</v>
      </c>
      <c r="O53" s="32" t="s">
        <v>52</v>
      </c>
      <c r="P53" s="30">
        <v>-53</v>
      </c>
      <c r="Q53" s="4"/>
      <c r="R53" s="4"/>
      <c r="S53" s="4"/>
      <c r="T53" s="73"/>
      <c r="U53" s="77" t="s">
        <v>488</v>
      </c>
      <c r="V53" s="4"/>
      <c r="W53" s="4"/>
      <c r="X53" s="4"/>
    </row>
    <row r="54" spans="1:24" ht="20.100000000000001" customHeight="1">
      <c r="A54" s="4" t="s">
        <v>32</v>
      </c>
      <c r="B54" s="35" t="s">
        <v>37</v>
      </c>
      <c r="C54" s="29" t="s">
        <v>158</v>
      </c>
      <c r="D54" s="29"/>
      <c r="E54" s="38"/>
      <c r="F54" s="30"/>
      <c r="G54" s="30"/>
      <c r="H54" s="30"/>
      <c r="I54" s="30"/>
      <c r="J54" s="35" t="s">
        <v>71</v>
      </c>
      <c r="K54" s="63" t="s">
        <v>159</v>
      </c>
      <c r="L54" s="63">
        <v>190</v>
      </c>
      <c r="M54" s="63"/>
      <c r="N54" s="61">
        <v>190</v>
      </c>
      <c r="O54" s="32" t="s">
        <v>52</v>
      </c>
      <c r="P54" s="30">
        <v>-60</v>
      </c>
      <c r="Q54" s="4"/>
      <c r="R54" s="4"/>
      <c r="S54" s="4"/>
      <c r="T54" s="73"/>
      <c r="U54" s="78" t="s">
        <v>486</v>
      </c>
      <c r="V54" s="4"/>
      <c r="W54" s="4"/>
      <c r="X54" s="4"/>
    </row>
    <row r="55" spans="1:24" ht="20.100000000000001" customHeight="1">
      <c r="A55" s="4" t="s">
        <v>56</v>
      </c>
      <c r="B55" s="35" t="s">
        <v>60</v>
      </c>
      <c r="C55" s="29" t="s">
        <v>67</v>
      </c>
      <c r="D55" s="29"/>
      <c r="E55" s="38"/>
      <c r="F55" s="30"/>
      <c r="G55" s="30"/>
      <c r="H55" s="30"/>
      <c r="I55" s="30"/>
      <c r="J55" s="35" t="s">
        <v>65</v>
      </c>
      <c r="K55" s="63" t="s">
        <v>320</v>
      </c>
      <c r="L55" s="63"/>
      <c r="M55" s="63"/>
      <c r="N55" s="60">
        <v>100</v>
      </c>
      <c r="O55" s="32" t="s">
        <v>52</v>
      </c>
      <c r="P55" s="30">
        <v>-60</v>
      </c>
      <c r="Q55" s="4"/>
      <c r="R55" s="4"/>
      <c r="S55" s="4"/>
      <c r="T55" s="73"/>
      <c r="U55" s="77" t="s">
        <v>441</v>
      </c>
      <c r="V55" s="4"/>
      <c r="W55" s="4"/>
      <c r="X55" s="4"/>
    </row>
    <row r="56" spans="1:24" ht="20.100000000000001" customHeight="1">
      <c r="A56" s="4" t="s">
        <v>56</v>
      </c>
      <c r="B56" s="35" t="s">
        <v>60</v>
      </c>
      <c r="C56" s="29" t="s">
        <v>67</v>
      </c>
      <c r="D56" s="29"/>
      <c r="E56" s="38"/>
      <c r="F56" s="30"/>
      <c r="G56" s="30"/>
      <c r="H56" s="30"/>
      <c r="I56" s="30"/>
      <c r="J56" s="35" t="s">
        <v>500</v>
      </c>
      <c r="K56" s="63" t="s">
        <v>320</v>
      </c>
      <c r="L56" s="63"/>
      <c r="M56" s="63"/>
      <c r="N56" s="60">
        <v>100</v>
      </c>
      <c r="O56" s="32" t="s">
        <v>52</v>
      </c>
      <c r="P56" s="30">
        <v>-60</v>
      </c>
      <c r="Q56" s="4"/>
      <c r="R56" s="4"/>
      <c r="S56" s="4"/>
      <c r="T56" s="73"/>
      <c r="U56" s="77"/>
      <c r="V56" s="4"/>
      <c r="W56" s="4"/>
      <c r="X56" s="4"/>
    </row>
    <row r="57" spans="1:24" ht="20.100000000000001" customHeight="1">
      <c r="A57" s="4" t="s">
        <v>58</v>
      </c>
      <c r="B57" s="35" t="s">
        <v>61</v>
      </c>
      <c r="C57" s="29" t="s">
        <v>68</v>
      </c>
      <c r="D57" s="29"/>
      <c r="E57" s="38"/>
      <c r="F57" s="30"/>
      <c r="G57" s="30"/>
      <c r="H57" s="30"/>
      <c r="I57" s="30"/>
      <c r="J57" s="35" t="s">
        <v>64</v>
      </c>
      <c r="K57" s="63" t="s">
        <v>320</v>
      </c>
      <c r="L57" s="63"/>
      <c r="M57" s="63"/>
      <c r="N57" s="60">
        <v>170</v>
      </c>
      <c r="O57" s="32" t="s">
        <v>52</v>
      </c>
      <c r="P57" s="30">
        <v>-60</v>
      </c>
      <c r="Q57" s="4"/>
      <c r="R57" s="4"/>
      <c r="S57" s="4"/>
      <c r="T57" s="73"/>
      <c r="U57" s="77" t="s">
        <v>487</v>
      </c>
      <c r="V57" s="4"/>
      <c r="W57" s="4"/>
      <c r="X57" s="4"/>
    </row>
    <row r="58" spans="1:24" ht="20.100000000000001" customHeight="1">
      <c r="A58" s="4" t="s">
        <v>58</v>
      </c>
      <c r="B58" s="35" t="s">
        <v>61</v>
      </c>
      <c r="C58" s="29" t="s">
        <v>68</v>
      </c>
      <c r="D58" s="29"/>
      <c r="E58" s="38"/>
      <c r="F58" s="30"/>
      <c r="G58" s="30"/>
      <c r="H58" s="30"/>
      <c r="I58" s="30"/>
      <c r="J58" s="35" t="s">
        <v>547</v>
      </c>
      <c r="K58" s="63"/>
      <c r="L58" s="63"/>
      <c r="M58" s="63"/>
      <c r="N58" s="60"/>
      <c r="O58" s="32"/>
      <c r="P58" s="30"/>
      <c r="Q58" s="4"/>
      <c r="R58" s="4"/>
      <c r="S58" s="4"/>
      <c r="T58" s="73"/>
      <c r="U58" s="77"/>
      <c r="V58" s="4"/>
      <c r="W58" s="4"/>
      <c r="X58" s="4"/>
    </row>
    <row r="59" spans="1:24" ht="20.100000000000001" customHeight="1">
      <c r="A59" s="4" t="s">
        <v>58</v>
      </c>
      <c r="B59" s="35" t="s">
        <v>61</v>
      </c>
      <c r="C59" s="29" t="s">
        <v>68</v>
      </c>
      <c r="D59" s="29"/>
      <c r="E59" s="38"/>
      <c r="F59" s="30"/>
      <c r="G59" s="30"/>
      <c r="H59" s="30"/>
      <c r="I59" s="30"/>
      <c r="J59" s="35" t="s">
        <v>528</v>
      </c>
      <c r="K59" s="63"/>
      <c r="L59" s="63"/>
      <c r="M59" s="63"/>
      <c r="N59" s="60"/>
      <c r="O59" s="32"/>
      <c r="P59" s="30"/>
      <c r="Q59" s="4"/>
      <c r="R59" s="4"/>
      <c r="S59" s="4"/>
      <c r="T59" s="73"/>
      <c r="U59" s="77"/>
      <c r="V59" s="4"/>
      <c r="W59" s="4"/>
      <c r="X59" s="4"/>
    </row>
    <row r="60" spans="1:24" ht="20.100000000000001" customHeight="1">
      <c r="A60" s="4" t="s">
        <v>57</v>
      </c>
      <c r="B60" s="35" t="s">
        <v>62</v>
      </c>
      <c r="C60" s="29" t="s">
        <v>156</v>
      </c>
      <c r="D60" s="29"/>
      <c r="E60" s="38"/>
      <c r="F60" s="30"/>
      <c r="G60" s="30"/>
      <c r="H60" s="30"/>
      <c r="I60" s="30"/>
      <c r="J60" s="35" t="s">
        <v>70</v>
      </c>
      <c r="K60" s="63" t="s">
        <v>320</v>
      </c>
      <c r="L60" s="63"/>
      <c r="M60" s="63"/>
      <c r="N60" s="60">
        <v>200</v>
      </c>
      <c r="O60" s="32" t="s">
        <v>52</v>
      </c>
      <c r="P60" s="30">
        <v>-60</v>
      </c>
      <c r="Q60" s="4"/>
      <c r="R60" s="4"/>
      <c r="S60" s="4"/>
      <c r="T60" s="73"/>
      <c r="U60" s="77" t="s">
        <v>488</v>
      </c>
      <c r="V60" s="4"/>
      <c r="W60" s="4"/>
      <c r="X60" s="4"/>
    </row>
    <row r="61" spans="1:24" ht="20.100000000000001" customHeight="1">
      <c r="A61" s="4" t="s">
        <v>57</v>
      </c>
      <c r="B61" s="35" t="s">
        <v>62</v>
      </c>
      <c r="C61" s="29" t="s">
        <v>156</v>
      </c>
      <c r="D61" s="29"/>
      <c r="E61" s="38"/>
      <c r="F61" s="30"/>
      <c r="G61" s="30"/>
      <c r="H61" s="30"/>
      <c r="I61" s="30"/>
      <c r="J61" s="35" t="s">
        <v>471</v>
      </c>
      <c r="K61" s="63" t="s">
        <v>320</v>
      </c>
      <c r="L61" s="63"/>
      <c r="M61" s="63"/>
      <c r="N61" s="60">
        <v>200</v>
      </c>
      <c r="O61" s="32" t="s">
        <v>52</v>
      </c>
      <c r="P61" s="30"/>
      <c r="Q61" s="4"/>
      <c r="R61" s="4"/>
      <c r="S61" s="4"/>
      <c r="T61" s="73"/>
      <c r="U61" s="77" t="s">
        <v>488</v>
      </c>
      <c r="V61" s="4"/>
      <c r="W61" s="4"/>
      <c r="X61" s="4"/>
    </row>
    <row r="62" spans="1:24" ht="20.100000000000001" customHeight="1">
      <c r="A62" s="4" t="s">
        <v>59</v>
      </c>
      <c r="B62" s="35" t="s">
        <v>63</v>
      </c>
      <c r="C62" s="29" t="s">
        <v>386</v>
      </c>
      <c r="D62" s="29"/>
      <c r="E62" s="38"/>
      <c r="F62" s="30"/>
      <c r="G62" s="30"/>
      <c r="H62" s="30"/>
      <c r="I62" s="30"/>
      <c r="J62" s="35" t="s">
        <v>71</v>
      </c>
      <c r="K62" s="63" t="s">
        <v>320</v>
      </c>
      <c r="L62" s="63"/>
      <c r="M62" s="63"/>
      <c r="N62" s="60">
        <v>180</v>
      </c>
      <c r="O62" s="32" t="s">
        <v>52</v>
      </c>
      <c r="P62" s="30">
        <v>-60</v>
      </c>
      <c r="Q62" s="4"/>
      <c r="R62" s="4"/>
      <c r="S62" s="4"/>
      <c r="T62" s="73"/>
      <c r="U62" s="78" t="s">
        <v>486</v>
      </c>
      <c r="V62" s="4"/>
      <c r="W62" s="4"/>
      <c r="X62" s="4"/>
    </row>
    <row r="63" spans="1:24" ht="20.100000000000001" customHeight="1">
      <c r="A63" s="4" t="s">
        <v>170</v>
      </c>
      <c r="B63" s="35" t="s">
        <v>171</v>
      </c>
      <c r="C63" s="29"/>
      <c r="D63" s="29"/>
      <c r="E63" s="38"/>
      <c r="F63" s="30"/>
      <c r="G63" s="30"/>
      <c r="H63" s="30"/>
      <c r="I63" s="30"/>
      <c r="J63" s="35"/>
      <c r="K63" s="63"/>
      <c r="L63" s="63"/>
      <c r="M63" s="63"/>
      <c r="N63" s="60"/>
      <c r="O63" s="32" t="s">
        <v>52</v>
      </c>
      <c r="P63" s="30">
        <v>-60</v>
      </c>
      <c r="Q63" s="4"/>
      <c r="R63" s="4"/>
      <c r="S63" s="4"/>
      <c r="T63" s="73"/>
      <c r="U63" s="80"/>
      <c r="V63" s="4"/>
      <c r="W63" s="4"/>
      <c r="X63" s="4"/>
    </row>
    <row r="64" spans="1:24" ht="20.100000000000001" customHeight="1">
      <c r="A64" s="4"/>
      <c r="B64" s="35" t="s">
        <v>142</v>
      </c>
      <c r="C64" s="29" t="s">
        <v>149</v>
      </c>
      <c r="D64" s="29"/>
      <c r="E64" s="38"/>
      <c r="F64" s="30"/>
      <c r="G64" s="30"/>
      <c r="H64" s="30"/>
      <c r="I64" s="30"/>
      <c r="J64" s="35" t="s">
        <v>64</v>
      </c>
      <c r="K64" s="63" t="s">
        <v>7</v>
      </c>
      <c r="L64" s="63">
        <v>170</v>
      </c>
      <c r="M64" s="63"/>
      <c r="N64" s="60">
        <v>170</v>
      </c>
      <c r="O64" s="32" t="s">
        <v>52</v>
      </c>
      <c r="P64" s="30"/>
      <c r="Q64" s="4"/>
      <c r="R64" s="4"/>
      <c r="S64" s="4"/>
      <c r="T64" s="73"/>
      <c r="U64" s="77" t="s">
        <v>487</v>
      </c>
      <c r="V64" s="4"/>
      <c r="W64" s="4"/>
      <c r="X64" s="4"/>
    </row>
    <row r="65" spans="1:24" ht="20.100000000000001" customHeight="1">
      <c r="A65" s="4"/>
      <c r="B65" s="35" t="s">
        <v>143</v>
      </c>
      <c r="C65" s="29" t="s">
        <v>148</v>
      </c>
      <c r="D65" s="29"/>
      <c r="E65" s="38"/>
      <c r="F65" s="30"/>
      <c r="G65" s="30"/>
      <c r="H65" s="30"/>
      <c r="I65" s="30"/>
      <c r="J65" s="35" t="s">
        <v>70</v>
      </c>
      <c r="K65" s="63" t="s">
        <v>7</v>
      </c>
      <c r="L65" s="63">
        <v>205</v>
      </c>
      <c r="M65" s="63"/>
      <c r="N65" s="60">
        <v>205</v>
      </c>
      <c r="O65" s="32" t="s">
        <v>52</v>
      </c>
      <c r="P65" s="30"/>
      <c r="Q65" s="4"/>
      <c r="R65" s="4"/>
      <c r="S65" s="4"/>
      <c r="T65" s="73"/>
      <c r="U65" s="77" t="s">
        <v>488</v>
      </c>
      <c r="V65" s="4"/>
      <c r="W65" s="4"/>
      <c r="X65" s="4"/>
    </row>
    <row r="66" spans="1:24" ht="20.100000000000001" customHeight="1">
      <c r="A66" s="4"/>
      <c r="B66" s="35" t="s">
        <v>144</v>
      </c>
      <c r="C66" s="29" t="s">
        <v>147</v>
      </c>
      <c r="D66" s="29"/>
      <c r="E66" s="38"/>
      <c r="F66" s="30"/>
      <c r="G66" s="30"/>
      <c r="H66" s="30"/>
      <c r="I66" s="30"/>
      <c r="J66" s="35" t="s">
        <v>64</v>
      </c>
      <c r="K66" s="63" t="s">
        <v>159</v>
      </c>
      <c r="L66" s="63">
        <v>170</v>
      </c>
      <c r="M66" s="63">
        <v>5</v>
      </c>
      <c r="N66" s="60">
        <v>175</v>
      </c>
      <c r="O66" s="32" t="s">
        <v>52</v>
      </c>
      <c r="P66" s="30">
        <v>-85</v>
      </c>
      <c r="Q66" s="4"/>
      <c r="R66" s="4"/>
      <c r="S66" s="4"/>
      <c r="T66" s="73"/>
      <c r="U66" s="77" t="s">
        <v>487</v>
      </c>
      <c r="V66" s="4"/>
      <c r="W66" s="4"/>
      <c r="X66" s="4"/>
    </row>
    <row r="67" spans="1:24" ht="20.100000000000001" customHeight="1">
      <c r="A67" s="4"/>
      <c r="B67" s="35" t="s">
        <v>319</v>
      </c>
      <c r="C67" s="29"/>
      <c r="D67" s="29"/>
      <c r="E67" s="38"/>
      <c r="F67" s="30"/>
      <c r="G67" s="30"/>
      <c r="H67" s="30"/>
      <c r="I67" s="30"/>
      <c r="J67" s="35"/>
      <c r="K67" s="63"/>
      <c r="L67" s="63"/>
      <c r="M67" s="63"/>
      <c r="N67" s="60"/>
      <c r="O67" s="32" t="s">
        <v>52</v>
      </c>
      <c r="P67" s="30"/>
      <c r="Q67" s="4"/>
      <c r="R67" s="4"/>
      <c r="S67" s="4"/>
      <c r="T67" s="73"/>
      <c r="U67" s="80"/>
      <c r="V67" s="4"/>
      <c r="W67" s="4"/>
      <c r="X67" s="4"/>
    </row>
    <row r="68" spans="1:24" ht="20.100000000000001" customHeight="1">
      <c r="A68" s="4"/>
      <c r="B68" s="35" t="s">
        <v>338</v>
      </c>
      <c r="C68" s="29" t="s">
        <v>68</v>
      </c>
      <c r="D68" s="29"/>
      <c r="E68" s="38"/>
      <c r="F68" s="30"/>
      <c r="G68" s="30"/>
      <c r="H68" s="30"/>
      <c r="I68" s="30"/>
      <c r="J68" s="35" t="s">
        <v>339</v>
      </c>
      <c r="K68" s="63" t="s">
        <v>7</v>
      </c>
      <c r="L68" s="63">
        <v>190</v>
      </c>
      <c r="M68" s="63"/>
      <c r="N68" s="60">
        <v>190</v>
      </c>
      <c r="O68" s="32" t="s">
        <v>52</v>
      </c>
      <c r="P68" s="30"/>
      <c r="Q68" s="4"/>
      <c r="R68" s="4"/>
      <c r="S68" s="4"/>
      <c r="T68" s="73"/>
      <c r="U68" s="77" t="s">
        <v>488</v>
      </c>
      <c r="V68" s="4"/>
      <c r="W68" s="4"/>
      <c r="X68" s="4"/>
    </row>
    <row r="69" spans="1:24" ht="20.100000000000001" customHeight="1">
      <c r="A69" s="4"/>
      <c r="B69" s="35" t="s">
        <v>145</v>
      </c>
      <c r="C69" s="29" t="s">
        <v>150</v>
      </c>
      <c r="D69" s="29"/>
      <c r="E69" s="38"/>
      <c r="F69" s="30"/>
      <c r="G69" s="30"/>
      <c r="H69" s="30"/>
      <c r="I69" s="30"/>
      <c r="J69" s="35" t="s">
        <v>71</v>
      </c>
      <c r="K69" s="63" t="s">
        <v>159</v>
      </c>
      <c r="L69" s="63">
        <v>200</v>
      </c>
      <c r="M69" s="63">
        <v>35</v>
      </c>
      <c r="N69" s="60">
        <v>235</v>
      </c>
      <c r="O69" s="32" t="s">
        <v>52</v>
      </c>
      <c r="P69" s="30">
        <v>-85</v>
      </c>
      <c r="Q69" s="4"/>
      <c r="R69" s="4"/>
      <c r="S69" s="4"/>
      <c r="T69" s="73"/>
      <c r="U69" s="78" t="s">
        <v>486</v>
      </c>
      <c r="V69" s="4"/>
      <c r="W69" s="4"/>
      <c r="X69" s="4"/>
    </row>
    <row r="70" spans="1:24" ht="20.100000000000001" customHeight="1">
      <c r="A70" s="4" t="s">
        <v>236</v>
      </c>
      <c r="B70" s="35" t="s">
        <v>233</v>
      </c>
      <c r="C70" s="29"/>
      <c r="D70" s="29"/>
      <c r="E70" s="38"/>
      <c r="F70" s="30"/>
      <c r="G70" s="30"/>
      <c r="H70" s="30"/>
      <c r="I70" s="30"/>
      <c r="J70" s="35" t="s">
        <v>266</v>
      </c>
      <c r="K70" s="63" t="s">
        <v>2</v>
      </c>
      <c r="L70" s="63">
        <v>110</v>
      </c>
      <c r="M70" s="63"/>
      <c r="N70" s="60">
        <v>110</v>
      </c>
      <c r="O70" s="32" t="s">
        <v>52</v>
      </c>
      <c r="P70" s="30">
        <v>-45</v>
      </c>
      <c r="Q70" s="4"/>
      <c r="R70" s="4"/>
      <c r="S70" s="4"/>
      <c r="T70" s="73"/>
      <c r="U70" s="77" t="s">
        <v>487</v>
      </c>
      <c r="V70" s="4"/>
      <c r="W70" s="4"/>
      <c r="X70" s="4"/>
    </row>
    <row r="71" spans="1:24" ht="20.100000000000001" customHeight="1">
      <c r="A71" s="4"/>
      <c r="B71" s="35" t="s">
        <v>233</v>
      </c>
      <c r="C71" s="29" t="s">
        <v>66</v>
      </c>
      <c r="D71" s="29"/>
      <c r="E71" s="38"/>
      <c r="F71" s="30"/>
      <c r="G71" s="30"/>
      <c r="H71" s="30"/>
      <c r="I71" s="30"/>
      <c r="J71" s="35" t="s">
        <v>500</v>
      </c>
      <c r="K71" s="63" t="s">
        <v>548</v>
      </c>
      <c r="L71" s="63">
        <v>50</v>
      </c>
      <c r="M71" s="63"/>
      <c r="N71" s="60">
        <v>50</v>
      </c>
      <c r="O71" s="32" t="s">
        <v>52</v>
      </c>
      <c r="P71" s="30"/>
      <c r="Q71" s="4"/>
      <c r="R71" s="4"/>
      <c r="S71" s="4"/>
      <c r="T71" s="73"/>
      <c r="U71" s="77"/>
      <c r="V71" s="4"/>
      <c r="W71" s="4"/>
      <c r="X71" s="4"/>
    </row>
    <row r="72" spans="1:24" ht="20.100000000000001" customHeight="1">
      <c r="A72" s="4" t="s">
        <v>237</v>
      </c>
      <c r="B72" s="35" t="s">
        <v>234</v>
      </c>
      <c r="C72" s="29" t="s">
        <v>387</v>
      </c>
      <c r="D72" s="29"/>
      <c r="E72" s="38"/>
      <c r="F72" s="30"/>
      <c r="G72" s="30"/>
      <c r="H72" s="30"/>
      <c r="I72" s="30"/>
      <c r="J72" s="35" t="s">
        <v>265</v>
      </c>
      <c r="K72" s="63" t="s">
        <v>2</v>
      </c>
      <c r="L72" s="63">
        <v>132</v>
      </c>
      <c r="M72" s="63"/>
      <c r="N72" s="60">
        <v>132</v>
      </c>
      <c r="O72" s="32" t="s">
        <v>52</v>
      </c>
      <c r="P72" s="30">
        <v>-45</v>
      </c>
      <c r="Q72" s="4"/>
      <c r="R72" s="4"/>
      <c r="S72" s="4"/>
      <c r="T72" s="73"/>
      <c r="U72" s="77" t="s">
        <v>488</v>
      </c>
      <c r="V72" s="4"/>
      <c r="W72" s="4"/>
      <c r="X72" s="4"/>
    </row>
    <row r="73" spans="1:24" ht="20.100000000000001" customHeight="1">
      <c r="A73" s="4"/>
      <c r="B73" s="35" t="s">
        <v>234</v>
      </c>
      <c r="C73" s="29" t="s">
        <v>68</v>
      </c>
      <c r="D73" s="29"/>
      <c r="E73" s="38"/>
      <c r="F73" s="30"/>
      <c r="G73" s="30"/>
      <c r="H73" s="30"/>
      <c r="I73" s="30"/>
      <c r="J73" s="35" t="s">
        <v>547</v>
      </c>
      <c r="K73" s="63" t="s">
        <v>548</v>
      </c>
      <c r="L73" s="63">
        <v>65</v>
      </c>
      <c r="M73" s="63"/>
      <c r="N73" s="60">
        <v>65</v>
      </c>
      <c r="O73" s="32" t="s">
        <v>52</v>
      </c>
      <c r="P73" s="30"/>
      <c r="Q73" s="4"/>
      <c r="R73" s="4"/>
      <c r="S73" s="4"/>
      <c r="T73" s="73"/>
      <c r="U73" s="77"/>
      <c r="V73" s="4"/>
      <c r="W73" s="4"/>
      <c r="X73" s="4"/>
    </row>
    <row r="74" spans="1:24" ht="20.100000000000001" customHeight="1">
      <c r="A74" s="4" t="s">
        <v>238</v>
      </c>
      <c r="B74" s="35" t="s">
        <v>235</v>
      </c>
      <c r="C74" s="29" t="s">
        <v>1653</v>
      </c>
      <c r="D74" s="29"/>
      <c r="E74" s="38"/>
      <c r="F74" s="30"/>
      <c r="G74" s="30"/>
      <c r="H74" s="30"/>
      <c r="I74" s="30"/>
      <c r="J74" s="35" t="s">
        <v>265</v>
      </c>
      <c r="K74" s="63" t="s">
        <v>2</v>
      </c>
      <c r="L74" s="63">
        <v>142</v>
      </c>
      <c r="M74" s="63"/>
      <c r="N74" s="60">
        <v>142</v>
      </c>
      <c r="O74" s="32" t="s">
        <v>52</v>
      </c>
      <c r="P74" s="30">
        <v>-45</v>
      </c>
      <c r="Q74" s="4"/>
      <c r="R74" s="4"/>
      <c r="S74" s="4"/>
      <c r="T74" s="73"/>
      <c r="U74" s="77" t="s">
        <v>488</v>
      </c>
      <c r="V74" s="4"/>
      <c r="W74" s="4"/>
      <c r="X74" s="4"/>
    </row>
    <row r="75" spans="1:24" ht="20.100000000000001" customHeight="1">
      <c r="A75" s="4"/>
      <c r="B75" s="35" t="s">
        <v>235</v>
      </c>
      <c r="C75" s="29" t="s">
        <v>1653</v>
      </c>
      <c r="D75" s="29"/>
      <c r="E75" s="38"/>
      <c r="F75" s="30"/>
      <c r="G75" s="30"/>
      <c r="H75" s="30"/>
      <c r="I75" s="30"/>
      <c r="J75" s="35" t="s">
        <v>547</v>
      </c>
      <c r="K75" s="63" t="s">
        <v>548</v>
      </c>
      <c r="L75" s="63">
        <v>70</v>
      </c>
      <c r="M75" s="63"/>
      <c r="N75" s="60">
        <v>70</v>
      </c>
      <c r="O75" s="32" t="s">
        <v>52</v>
      </c>
      <c r="P75" s="30"/>
      <c r="Q75" s="4"/>
      <c r="R75" s="4"/>
      <c r="S75" s="4"/>
      <c r="T75" s="73"/>
      <c r="U75" s="77"/>
      <c r="V75" s="4"/>
      <c r="W75" s="4"/>
      <c r="X75" s="4"/>
    </row>
    <row r="76" spans="1:24" ht="20.100000000000001" customHeight="1">
      <c r="A76" s="4" t="s">
        <v>379</v>
      </c>
      <c r="B76" s="35" t="s">
        <v>380</v>
      </c>
      <c r="C76" s="29" t="s">
        <v>69</v>
      </c>
      <c r="D76" s="29"/>
      <c r="E76" s="38"/>
      <c r="F76" s="30"/>
      <c r="G76" s="30"/>
      <c r="H76" s="30"/>
      <c r="I76" s="30"/>
      <c r="J76" s="35" t="s">
        <v>265</v>
      </c>
      <c r="K76" s="63" t="s">
        <v>2</v>
      </c>
      <c r="L76" s="63">
        <v>242</v>
      </c>
      <c r="M76" s="63"/>
      <c r="N76" s="60">
        <v>242</v>
      </c>
      <c r="O76" s="32" t="s">
        <v>52</v>
      </c>
      <c r="P76" s="30"/>
      <c r="Q76" s="4"/>
      <c r="R76" s="4"/>
      <c r="S76" s="4"/>
      <c r="T76" s="73"/>
      <c r="U76" s="77" t="s">
        <v>488</v>
      </c>
      <c r="V76" s="4"/>
      <c r="W76" s="4"/>
      <c r="X76" s="4"/>
    </row>
    <row r="77" spans="1:24" ht="20.100000000000001" customHeight="1">
      <c r="A77" s="4"/>
      <c r="B77" s="35" t="s">
        <v>380</v>
      </c>
      <c r="C77" s="29" t="s">
        <v>69</v>
      </c>
      <c r="D77" s="29"/>
      <c r="E77" s="38"/>
      <c r="F77" s="30"/>
      <c r="G77" s="30"/>
      <c r="H77" s="30"/>
      <c r="I77" s="30"/>
      <c r="J77" s="35" t="s">
        <v>547</v>
      </c>
      <c r="K77" s="63" t="s">
        <v>548</v>
      </c>
      <c r="L77" s="63">
        <v>120</v>
      </c>
      <c r="M77" s="63"/>
      <c r="N77" s="60">
        <v>120</v>
      </c>
      <c r="O77" s="32" t="s">
        <v>52</v>
      </c>
      <c r="P77" s="30"/>
      <c r="Q77" s="4"/>
      <c r="R77" s="4"/>
      <c r="S77" s="4"/>
      <c r="T77" s="73"/>
      <c r="U77" s="77"/>
      <c r="V77" s="4"/>
      <c r="W77" s="4"/>
      <c r="X77" s="4"/>
    </row>
    <row r="78" spans="1:24" ht="20.100000000000001" customHeight="1">
      <c r="A78" s="4" t="s">
        <v>39</v>
      </c>
      <c r="B78" s="35" t="s">
        <v>44</v>
      </c>
      <c r="C78" s="29" t="s">
        <v>146</v>
      </c>
      <c r="D78" s="29"/>
      <c r="E78" s="38"/>
      <c r="F78" s="30"/>
      <c r="G78" s="30"/>
      <c r="H78" s="30"/>
      <c r="I78" s="30"/>
      <c r="J78" s="35" t="s">
        <v>232</v>
      </c>
      <c r="K78" s="63" t="s">
        <v>2</v>
      </c>
      <c r="L78" s="63">
        <v>110</v>
      </c>
      <c r="M78" s="63"/>
      <c r="N78" s="60"/>
      <c r="O78" s="32" t="s">
        <v>53</v>
      </c>
      <c r="P78" s="30">
        <v>-45</v>
      </c>
      <c r="Q78" s="4"/>
      <c r="R78" s="4"/>
      <c r="S78" s="4"/>
      <c r="T78" s="73"/>
      <c r="U78" s="77" t="s">
        <v>487</v>
      </c>
      <c r="V78" s="4"/>
      <c r="W78" s="4"/>
      <c r="X78" s="4"/>
    </row>
    <row r="79" spans="1:24" ht="20.100000000000001" customHeight="1">
      <c r="A79" s="4" t="s">
        <v>40</v>
      </c>
      <c r="B79" s="35" t="s">
        <v>45</v>
      </c>
      <c r="C79" s="29" t="s">
        <v>172</v>
      </c>
      <c r="D79" s="29"/>
      <c r="E79" s="38"/>
      <c r="F79" s="30"/>
      <c r="G79" s="30"/>
      <c r="H79" s="30"/>
      <c r="I79" s="30"/>
      <c r="J79" s="35" t="s">
        <v>10</v>
      </c>
      <c r="K79" s="63" t="s">
        <v>2</v>
      </c>
      <c r="L79" s="63">
        <v>180</v>
      </c>
      <c r="M79" s="63"/>
      <c r="N79" s="60"/>
      <c r="O79" s="32" t="s">
        <v>53</v>
      </c>
      <c r="P79" s="30">
        <v>-45</v>
      </c>
      <c r="Q79" s="4"/>
      <c r="R79" s="4"/>
      <c r="S79" s="4"/>
      <c r="T79" s="73"/>
      <c r="U79" s="77" t="s">
        <v>488</v>
      </c>
      <c r="V79" s="4"/>
      <c r="W79" s="4"/>
      <c r="X79" s="4"/>
    </row>
    <row r="80" spans="1:24" ht="20.100000000000001" customHeight="1">
      <c r="A80" s="4" t="s">
        <v>41</v>
      </c>
      <c r="B80" s="35" t="s">
        <v>46</v>
      </c>
      <c r="C80" s="29" t="s">
        <v>173</v>
      </c>
      <c r="D80" s="29"/>
      <c r="E80" s="38"/>
      <c r="F80" s="30"/>
      <c r="G80" s="30"/>
      <c r="H80" s="30"/>
      <c r="I80" s="30"/>
      <c r="J80" s="35" t="s">
        <v>259</v>
      </c>
      <c r="K80" s="63" t="s">
        <v>2</v>
      </c>
      <c r="L80" s="63">
        <v>200</v>
      </c>
      <c r="M80" s="63"/>
      <c r="N80" s="60"/>
      <c r="O80" s="32" t="s">
        <v>53</v>
      </c>
      <c r="P80" s="30">
        <v>-45</v>
      </c>
      <c r="Q80" s="4"/>
      <c r="R80" s="4"/>
      <c r="S80" s="4"/>
      <c r="T80" s="73"/>
      <c r="U80" s="77" t="s">
        <v>458</v>
      </c>
      <c r="V80" s="4"/>
      <c r="W80" s="4"/>
      <c r="X80" s="4"/>
    </row>
    <row r="81" spans="1:24" ht="20.100000000000001" customHeight="1">
      <c r="A81" s="4" t="s">
        <v>42</v>
      </c>
      <c r="B81" s="35" t="s">
        <v>47</v>
      </c>
      <c r="C81" s="29" t="s">
        <v>174</v>
      </c>
      <c r="D81" s="29"/>
      <c r="E81" s="38"/>
      <c r="F81" s="30"/>
      <c r="G81" s="30"/>
      <c r="H81" s="30"/>
      <c r="I81" s="30"/>
      <c r="J81" s="35" t="s">
        <v>1</v>
      </c>
      <c r="K81" s="63" t="s">
        <v>2</v>
      </c>
      <c r="L81" s="63">
        <v>220</v>
      </c>
      <c r="M81" s="63"/>
      <c r="N81" s="60"/>
      <c r="O81" s="32" t="s">
        <v>53</v>
      </c>
      <c r="P81" s="30">
        <v>-45</v>
      </c>
      <c r="Q81" s="4"/>
      <c r="R81" s="4"/>
      <c r="S81" s="4"/>
      <c r="T81" s="73"/>
      <c r="U81" s="77" t="s">
        <v>487</v>
      </c>
      <c r="V81" s="4"/>
      <c r="W81" s="4"/>
      <c r="X81" s="4"/>
    </row>
    <row r="82" spans="1:24" ht="20.100000000000001" customHeight="1">
      <c r="A82" s="4" t="s">
        <v>43</v>
      </c>
      <c r="B82" s="35" t="s">
        <v>48</v>
      </c>
      <c r="C82" s="29" t="s">
        <v>175</v>
      </c>
      <c r="D82" s="29"/>
      <c r="E82" s="38"/>
      <c r="F82" s="30"/>
      <c r="G82" s="30"/>
      <c r="H82" s="30"/>
      <c r="I82" s="30"/>
      <c r="J82" s="35" t="s">
        <v>1</v>
      </c>
      <c r="K82" s="63" t="s">
        <v>2</v>
      </c>
      <c r="L82" s="63">
        <v>220</v>
      </c>
      <c r="M82" s="63"/>
      <c r="N82" s="60"/>
      <c r="O82" s="32" t="s">
        <v>53</v>
      </c>
      <c r="P82" s="30">
        <v>-45</v>
      </c>
      <c r="Q82" s="4"/>
      <c r="R82" s="4"/>
      <c r="S82" s="4"/>
      <c r="T82" s="73"/>
      <c r="U82" s="77" t="s">
        <v>487</v>
      </c>
      <c r="V82" s="4"/>
      <c r="W82" s="4"/>
      <c r="X82" s="4"/>
    </row>
    <row r="83" spans="1:24" ht="20.100000000000001" customHeight="1">
      <c r="A83" s="4" t="s">
        <v>541</v>
      </c>
      <c r="B83" s="35" t="s">
        <v>297</v>
      </c>
      <c r="C83" s="29" t="s">
        <v>542</v>
      </c>
      <c r="D83" s="29"/>
      <c r="E83" s="38"/>
      <c r="F83" s="30"/>
      <c r="G83" s="30"/>
      <c r="H83" s="30"/>
      <c r="I83" s="30"/>
      <c r="J83" s="35" t="s">
        <v>298</v>
      </c>
      <c r="K83" s="63" t="s">
        <v>82</v>
      </c>
      <c r="L83" s="63">
        <v>225</v>
      </c>
      <c r="M83" s="63"/>
      <c r="N83" s="60">
        <v>225</v>
      </c>
      <c r="O83" s="32" t="s">
        <v>50</v>
      </c>
      <c r="P83" s="30"/>
      <c r="Q83" s="4">
        <v>230</v>
      </c>
      <c r="R83" s="4">
        <v>1.04</v>
      </c>
      <c r="S83" s="4">
        <v>224</v>
      </c>
      <c r="T83" s="73">
        <v>50</v>
      </c>
      <c r="U83" s="77" t="s">
        <v>489</v>
      </c>
      <c r="V83" s="4"/>
      <c r="W83" s="4"/>
      <c r="X83" s="4"/>
    </row>
    <row r="84" spans="1:24" ht="20.100000000000001" customHeight="1">
      <c r="A84" s="4" t="s">
        <v>541</v>
      </c>
      <c r="B84" s="35" t="s">
        <v>297</v>
      </c>
      <c r="C84" s="29" t="s">
        <v>542</v>
      </c>
      <c r="D84" s="29"/>
      <c r="E84" s="38"/>
      <c r="F84" s="30"/>
      <c r="G84" s="30"/>
      <c r="H84" s="30"/>
      <c r="I84" s="30"/>
      <c r="J84" s="35" t="s">
        <v>301</v>
      </c>
      <c r="K84" s="63"/>
      <c r="L84" s="63"/>
      <c r="M84" s="63"/>
      <c r="N84" s="60"/>
      <c r="O84" s="32" t="s">
        <v>50</v>
      </c>
      <c r="P84" s="30"/>
      <c r="Q84" s="4"/>
      <c r="R84" s="4"/>
      <c r="S84" s="4"/>
      <c r="T84" s="73"/>
      <c r="U84" s="77"/>
      <c r="V84" s="4"/>
      <c r="W84" s="4"/>
      <c r="X84" s="4"/>
    </row>
    <row r="85" spans="1:24" ht="20.100000000000001" customHeight="1">
      <c r="A85" s="4" t="s">
        <v>358</v>
      </c>
      <c r="B85" s="35" t="s">
        <v>361</v>
      </c>
      <c r="C85" s="29" t="s">
        <v>362</v>
      </c>
      <c r="D85" s="29"/>
      <c r="E85" s="35"/>
      <c r="F85" s="30"/>
      <c r="G85" s="30"/>
      <c r="H85" s="30"/>
      <c r="I85" s="30"/>
      <c r="J85" s="35"/>
      <c r="K85" s="63"/>
      <c r="L85" s="63"/>
      <c r="M85" s="63"/>
      <c r="N85" s="60"/>
      <c r="O85" s="32" t="s">
        <v>53</v>
      </c>
      <c r="P85" s="30"/>
      <c r="Q85" s="4"/>
      <c r="R85" s="4"/>
      <c r="S85" s="4"/>
      <c r="T85" s="73"/>
      <c r="U85" s="80"/>
      <c r="V85" s="4"/>
      <c r="W85" s="4"/>
      <c r="X85" s="4"/>
    </row>
    <row r="86" spans="1:24" ht="20.100000000000001" customHeight="1">
      <c r="A86" s="4" t="s">
        <v>357</v>
      </c>
      <c r="B86" s="35" t="s">
        <v>355</v>
      </c>
      <c r="C86" s="29" t="s">
        <v>356</v>
      </c>
      <c r="D86" s="29"/>
      <c r="E86" s="35"/>
      <c r="F86" s="30"/>
      <c r="G86" s="30"/>
      <c r="H86" s="30"/>
      <c r="I86" s="30"/>
      <c r="J86" s="35"/>
      <c r="K86" s="63"/>
      <c r="L86" s="63"/>
      <c r="M86" s="63"/>
      <c r="N86" s="60"/>
      <c r="O86" s="32" t="s">
        <v>53</v>
      </c>
      <c r="P86" s="30"/>
      <c r="Q86" s="4"/>
      <c r="R86" s="4"/>
      <c r="S86" s="4"/>
      <c r="T86" s="73"/>
      <c r="U86" s="80"/>
      <c r="V86" s="4"/>
      <c r="W86" s="4"/>
      <c r="X86" s="4"/>
    </row>
    <row r="87" spans="1:24" ht="20.100000000000001" customHeight="1">
      <c r="A87" s="4" t="s">
        <v>359</v>
      </c>
      <c r="B87" s="35" t="s">
        <v>366</v>
      </c>
      <c r="C87" s="29" t="s">
        <v>363</v>
      </c>
      <c r="D87" s="29"/>
      <c r="E87" s="35"/>
      <c r="F87" s="30"/>
      <c r="G87" s="30"/>
      <c r="H87" s="30"/>
      <c r="I87" s="30"/>
      <c r="J87" s="35"/>
      <c r="K87" s="63"/>
      <c r="L87" s="63"/>
      <c r="M87" s="63"/>
      <c r="N87" s="60"/>
      <c r="O87" s="32" t="s">
        <v>53</v>
      </c>
      <c r="P87" s="30"/>
      <c r="Q87" s="4"/>
      <c r="R87" s="4"/>
      <c r="S87" s="4"/>
      <c r="T87" s="73"/>
      <c r="U87" s="80"/>
      <c r="V87" s="4"/>
      <c r="W87" s="4"/>
      <c r="X87" s="4"/>
    </row>
    <row r="88" spans="1:24" ht="20.100000000000001" customHeight="1">
      <c r="A88" s="4" t="s">
        <v>360</v>
      </c>
      <c r="B88" s="35" t="s">
        <v>367</v>
      </c>
      <c r="C88" s="29" t="s">
        <v>365</v>
      </c>
      <c r="D88" s="29"/>
      <c r="E88" s="35"/>
      <c r="F88" s="30"/>
      <c r="G88" s="30"/>
      <c r="H88" s="30"/>
      <c r="I88" s="30"/>
      <c r="J88" s="35"/>
      <c r="K88" s="63"/>
      <c r="L88" s="63"/>
      <c r="M88" s="63"/>
      <c r="N88" s="60"/>
      <c r="O88" s="32" t="s">
        <v>53</v>
      </c>
      <c r="P88" s="30"/>
      <c r="Q88" s="4"/>
      <c r="R88" s="4"/>
      <c r="S88" s="4"/>
      <c r="T88" s="73"/>
      <c r="U88" s="80"/>
      <c r="V88" s="4"/>
      <c r="W88" s="4"/>
      <c r="X88" s="4"/>
    </row>
    <row r="89" spans="1:24" ht="20.100000000000001" customHeight="1">
      <c r="A89" s="4" t="s">
        <v>369</v>
      </c>
      <c r="B89" s="35" t="s">
        <v>368</v>
      </c>
      <c r="C89" s="29" t="s">
        <v>364</v>
      </c>
      <c r="D89" s="29"/>
      <c r="E89" s="35"/>
      <c r="F89" s="30"/>
      <c r="G89" s="30"/>
      <c r="H89" s="30"/>
      <c r="I89" s="30"/>
      <c r="J89" s="35"/>
      <c r="K89" s="63"/>
      <c r="L89" s="63"/>
      <c r="M89" s="63"/>
      <c r="N89" s="60"/>
      <c r="O89" s="32" t="s">
        <v>53</v>
      </c>
      <c r="P89" s="30"/>
      <c r="Q89" s="4"/>
      <c r="R89" s="4"/>
      <c r="S89" s="4"/>
      <c r="T89" s="73"/>
      <c r="U89" s="80"/>
      <c r="V89" s="4"/>
      <c r="W89" s="4"/>
      <c r="X89" s="4"/>
    </row>
    <row r="90" spans="1:24" ht="20.100000000000001" customHeight="1">
      <c r="A90" s="4" t="s">
        <v>376</v>
      </c>
      <c r="B90" s="35" t="s">
        <v>370</v>
      </c>
      <c r="C90" s="29" t="s">
        <v>371</v>
      </c>
      <c r="D90" s="29"/>
      <c r="E90" s="35"/>
      <c r="F90" s="30"/>
      <c r="G90" s="30"/>
      <c r="H90" s="30"/>
      <c r="I90" s="30"/>
      <c r="J90" s="35"/>
      <c r="K90" s="63"/>
      <c r="L90" s="63"/>
      <c r="M90" s="63"/>
      <c r="N90" s="60"/>
      <c r="O90" s="32" t="s">
        <v>53</v>
      </c>
      <c r="P90" s="30"/>
      <c r="Q90" s="4"/>
      <c r="R90" s="4"/>
      <c r="S90" s="4"/>
      <c r="T90" s="73"/>
      <c r="U90" s="80"/>
      <c r="V90" s="4"/>
      <c r="W90" s="4"/>
      <c r="X90" s="4"/>
    </row>
    <row r="91" spans="1:24" ht="20.100000000000001" customHeight="1">
      <c r="A91" s="4" t="s">
        <v>377</v>
      </c>
      <c r="B91" s="35" t="s">
        <v>372</v>
      </c>
      <c r="C91" s="29" t="s">
        <v>375</v>
      </c>
      <c r="D91" s="29"/>
      <c r="E91" s="35"/>
      <c r="F91" s="30"/>
      <c r="G91" s="30"/>
      <c r="H91" s="30"/>
      <c r="I91" s="30"/>
      <c r="J91" s="35"/>
      <c r="K91" s="63"/>
      <c r="L91" s="63"/>
      <c r="M91" s="63"/>
      <c r="N91" s="60"/>
      <c r="O91" s="32" t="s">
        <v>53</v>
      </c>
      <c r="P91" s="30"/>
      <c r="Q91" s="4"/>
      <c r="R91" s="4"/>
      <c r="S91" s="4"/>
      <c r="T91" s="73"/>
      <c r="U91" s="80"/>
      <c r="V91" s="4"/>
      <c r="W91" s="4"/>
      <c r="X91" s="4"/>
    </row>
    <row r="92" spans="1:24" ht="20.100000000000001" customHeight="1">
      <c r="A92" s="4" t="s">
        <v>378</v>
      </c>
      <c r="B92" s="35" t="s">
        <v>373</v>
      </c>
      <c r="C92" s="29" t="s">
        <v>374</v>
      </c>
      <c r="D92" s="29"/>
      <c r="E92" s="35"/>
      <c r="F92" s="30"/>
      <c r="G92" s="30"/>
      <c r="H92" s="30"/>
      <c r="I92" s="30"/>
      <c r="J92" s="35"/>
      <c r="K92" s="63" t="s">
        <v>320</v>
      </c>
      <c r="L92" s="63"/>
      <c r="M92" s="63"/>
      <c r="N92" s="60">
        <v>230</v>
      </c>
      <c r="O92" s="32" t="s">
        <v>53</v>
      </c>
      <c r="P92" s="30"/>
      <c r="Q92" s="4"/>
      <c r="R92" s="4"/>
      <c r="S92" s="4"/>
      <c r="T92" s="73"/>
      <c r="U92" s="80"/>
      <c r="V92" s="4"/>
      <c r="W92" s="4"/>
      <c r="X92" s="4"/>
    </row>
    <row r="93" spans="1:24" ht="56.25" customHeight="1">
      <c r="A93" s="4" t="s">
        <v>423</v>
      </c>
      <c r="B93" s="35" t="s">
        <v>425</v>
      </c>
      <c r="C93" s="29" t="s">
        <v>432</v>
      </c>
      <c r="D93" s="29"/>
      <c r="E93" s="35"/>
      <c r="F93" s="30"/>
      <c r="G93" s="30"/>
      <c r="H93" s="30"/>
      <c r="I93" s="30"/>
      <c r="J93" s="55" t="s">
        <v>429</v>
      </c>
      <c r="K93" s="58" t="s">
        <v>428</v>
      </c>
      <c r="L93" s="63"/>
      <c r="M93" s="63"/>
      <c r="N93" s="62" t="s">
        <v>431</v>
      </c>
      <c r="O93" s="40" t="s">
        <v>294</v>
      </c>
      <c r="P93" s="30"/>
      <c r="Q93" s="56">
        <v>380</v>
      </c>
      <c r="R93" s="56">
        <v>7</v>
      </c>
      <c r="S93" s="4"/>
      <c r="T93" s="74" t="s">
        <v>426</v>
      </c>
      <c r="U93" s="81"/>
      <c r="V93" s="4"/>
      <c r="W93" s="4"/>
      <c r="X93" s="4"/>
    </row>
    <row r="94" spans="1:24" ht="49.5" customHeight="1">
      <c r="A94" s="4" t="s">
        <v>424</v>
      </c>
      <c r="B94" s="35" t="s">
        <v>427</v>
      </c>
      <c r="C94" s="29" t="s">
        <v>433</v>
      </c>
      <c r="D94" s="29"/>
      <c r="E94" s="35"/>
      <c r="F94" s="30"/>
      <c r="G94" s="30"/>
      <c r="H94" s="30"/>
      <c r="I94" s="30"/>
      <c r="J94" s="7" t="s">
        <v>430</v>
      </c>
      <c r="K94" s="58" t="s">
        <v>428</v>
      </c>
      <c r="L94" s="63"/>
      <c r="M94" s="63"/>
      <c r="N94" s="60">
        <v>700</v>
      </c>
      <c r="O94" s="40" t="s">
        <v>294</v>
      </c>
      <c r="P94" s="30"/>
      <c r="Q94" s="56">
        <v>380</v>
      </c>
      <c r="R94" s="56">
        <v>7</v>
      </c>
      <c r="S94" s="4"/>
      <c r="T94" s="74" t="s">
        <v>426</v>
      </c>
      <c r="U94" s="81"/>
      <c r="V94" s="4"/>
      <c r="W94" s="4"/>
      <c r="X94" s="4"/>
    </row>
    <row r="95" spans="1:24" ht="49.5" customHeight="1">
      <c r="A95" s="4" t="s">
        <v>1603</v>
      </c>
      <c r="B95" s="35" t="s">
        <v>1604</v>
      </c>
      <c r="C95" s="29" t="s">
        <v>1605</v>
      </c>
      <c r="D95" s="29"/>
      <c r="E95" s="148" t="s">
        <v>1614</v>
      </c>
      <c r="F95" s="30"/>
      <c r="G95" s="30"/>
      <c r="H95" s="30"/>
      <c r="I95" s="30"/>
      <c r="J95" s="88" t="s">
        <v>498</v>
      </c>
      <c r="K95" s="412" t="s">
        <v>1612</v>
      </c>
      <c r="L95" s="413"/>
      <c r="M95" s="414"/>
      <c r="N95" s="60"/>
      <c r="O95" s="40"/>
      <c r="P95" s="30"/>
      <c r="Q95" s="56"/>
      <c r="R95" s="56"/>
      <c r="S95" s="4"/>
      <c r="T95" s="74"/>
      <c r="U95" s="81"/>
      <c r="V95" s="4"/>
      <c r="W95" s="4"/>
      <c r="X95" s="4"/>
    </row>
    <row r="96" spans="1:24" ht="49.5" customHeight="1">
      <c r="A96" s="4" t="s">
        <v>1606</v>
      </c>
      <c r="B96" s="35" t="s">
        <v>1607</v>
      </c>
      <c r="C96" s="29" t="s">
        <v>1608</v>
      </c>
      <c r="D96" s="29"/>
      <c r="E96" s="148" t="s">
        <v>1614</v>
      </c>
      <c r="F96" s="30"/>
      <c r="G96" s="30"/>
      <c r="H96" s="30"/>
      <c r="I96" s="30"/>
      <c r="J96" s="88" t="s">
        <v>498</v>
      </c>
      <c r="K96" s="404" t="s">
        <v>1613</v>
      </c>
      <c r="L96" s="405"/>
      <c r="M96" s="406"/>
      <c r="N96" s="60"/>
      <c r="O96" s="40"/>
      <c r="P96" s="30"/>
      <c r="Q96" s="56"/>
      <c r="R96" s="56"/>
      <c r="S96" s="4"/>
      <c r="T96" s="74"/>
      <c r="U96" s="81"/>
      <c r="V96" s="4"/>
      <c r="W96" s="4"/>
      <c r="X96" s="4"/>
    </row>
    <row r="97" spans="1:24" ht="49.5" customHeight="1">
      <c r="A97" s="4" t="s">
        <v>1603</v>
      </c>
      <c r="B97" s="35" t="s">
        <v>1604</v>
      </c>
      <c r="C97" s="29" t="s">
        <v>1605</v>
      </c>
      <c r="D97" s="29"/>
      <c r="E97" s="35"/>
      <c r="F97" s="30"/>
      <c r="G97" s="30"/>
      <c r="H97" s="30"/>
      <c r="I97" s="30"/>
      <c r="J97" s="88" t="s">
        <v>498</v>
      </c>
      <c r="K97" s="412" t="s">
        <v>1610</v>
      </c>
      <c r="L97" s="413"/>
      <c r="M97" s="414"/>
      <c r="N97" s="87">
        <v>500</v>
      </c>
      <c r="O97" s="40" t="s">
        <v>55</v>
      </c>
      <c r="P97" s="147">
        <v>-150</v>
      </c>
      <c r="Q97" s="56"/>
      <c r="R97" s="56"/>
      <c r="S97" s="4"/>
      <c r="T97" s="74"/>
      <c r="U97" s="81"/>
      <c r="V97" s="4"/>
      <c r="W97" s="4"/>
      <c r="X97" s="4"/>
    </row>
    <row r="98" spans="1:24" ht="49.5" customHeight="1">
      <c r="A98" s="4" t="s">
        <v>1606</v>
      </c>
      <c r="B98" s="35" t="s">
        <v>1607</v>
      </c>
      <c r="C98" s="29" t="s">
        <v>1608</v>
      </c>
      <c r="D98" s="29"/>
      <c r="E98" s="35"/>
      <c r="F98" s="30"/>
      <c r="G98" s="30"/>
      <c r="H98" s="30"/>
      <c r="I98" s="30"/>
      <c r="J98" s="88" t="s">
        <v>498</v>
      </c>
      <c r="K98" s="404" t="s">
        <v>1611</v>
      </c>
      <c r="L98" s="405"/>
      <c r="M98" s="406"/>
      <c r="N98" s="87">
        <v>527</v>
      </c>
      <c r="O98" s="40" t="s">
        <v>55</v>
      </c>
      <c r="P98" s="147">
        <v>-150</v>
      </c>
      <c r="Q98" s="56"/>
      <c r="R98" s="56"/>
      <c r="S98" s="4"/>
      <c r="T98" s="74"/>
      <c r="U98" s="81"/>
      <c r="V98" s="4"/>
      <c r="W98" s="4"/>
      <c r="X98" s="4"/>
    </row>
    <row r="99" spans="1:24" ht="49.5" customHeight="1">
      <c r="A99" s="4" t="s">
        <v>1609</v>
      </c>
      <c r="B99" s="35" t="s">
        <v>472</v>
      </c>
      <c r="C99" s="29" t="s">
        <v>534</v>
      </c>
      <c r="D99" s="29"/>
      <c r="E99" s="35"/>
      <c r="F99" s="30"/>
      <c r="G99" s="30"/>
      <c r="H99" s="30"/>
      <c r="I99" s="30"/>
      <c r="J99" s="88" t="s">
        <v>539</v>
      </c>
      <c r="K99" s="412" t="s">
        <v>535</v>
      </c>
      <c r="L99" s="413"/>
      <c r="M99" s="414"/>
      <c r="N99" s="87">
        <v>595</v>
      </c>
      <c r="O99" s="40" t="s">
        <v>55</v>
      </c>
      <c r="P99" s="147">
        <v>-150</v>
      </c>
      <c r="Q99" s="56">
        <v>400</v>
      </c>
      <c r="R99" s="56"/>
      <c r="S99" s="4"/>
      <c r="T99" s="74">
        <v>50</v>
      </c>
      <c r="U99" s="81"/>
      <c r="V99" s="4"/>
      <c r="W99" s="4"/>
      <c r="X99" s="4"/>
    </row>
    <row r="100" spans="1:24" ht="49.5" customHeight="1">
      <c r="A100" s="4" t="s">
        <v>537</v>
      </c>
      <c r="B100" s="35" t="s">
        <v>473</v>
      </c>
      <c r="C100" s="29" t="s">
        <v>538</v>
      </c>
      <c r="D100" s="29"/>
      <c r="E100" s="35"/>
      <c r="F100" s="30"/>
      <c r="G100" s="30"/>
      <c r="H100" s="30"/>
      <c r="I100" s="30"/>
      <c r="J100" s="88" t="s">
        <v>539</v>
      </c>
      <c r="K100" s="404" t="s">
        <v>536</v>
      </c>
      <c r="L100" s="405"/>
      <c r="M100" s="406"/>
      <c r="N100" s="87">
        <v>640</v>
      </c>
      <c r="O100" s="40" t="s">
        <v>55</v>
      </c>
      <c r="P100" s="147">
        <v>-150</v>
      </c>
      <c r="Q100" s="56">
        <v>400</v>
      </c>
      <c r="R100" s="56"/>
      <c r="S100" s="4"/>
      <c r="T100" s="74">
        <v>50</v>
      </c>
      <c r="U100" s="81"/>
      <c r="V100" s="4"/>
      <c r="W100" s="4"/>
      <c r="X100" s="4"/>
    </row>
    <row r="101" spans="1:24" ht="49.5" customHeight="1">
      <c r="A101" s="4" t="s">
        <v>1638</v>
      </c>
      <c r="B101" s="35" t="s">
        <v>1630</v>
      </c>
      <c r="C101" s="35" t="s">
        <v>51</v>
      </c>
      <c r="D101" s="29"/>
      <c r="E101" s="30" t="s">
        <v>200</v>
      </c>
      <c r="F101" s="30"/>
      <c r="G101" s="30"/>
      <c r="H101" s="30"/>
      <c r="I101" s="30"/>
      <c r="J101" s="88"/>
      <c r="K101" s="162" t="s">
        <v>82</v>
      </c>
      <c r="L101" s="163">
        <v>400</v>
      </c>
      <c r="M101" s="164"/>
      <c r="N101" s="87">
        <v>400</v>
      </c>
      <c r="O101" s="35" t="s">
        <v>51</v>
      </c>
      <c r="P101" s="152" t="s">
        <v>1648</v>
      </c>
      <c r="Q101" s="56"/>
      <c r="R101" s="56"/>
      <c r="S101" s="4"/>
      <c r="T101" s="74"/>
      <c r="U101" s="153">
        <v>0.25</v>
      </c>
      <c r="V101" s="4"/>
      <c r="W101" s="4"/>
      <c r="X101" s="4"/>
    </row>
    <row r="102" spans="1:24" ht="49.5" customHeight="1">
      <c r="A102" s="4" t="s">
        <v>1677</v>
      </c>
      <c r="B102" s="35" t="s">
        <v>1678</v>
      </c>
      <c r="C102" s="35" t="s">
        <v>51</v>
      </c>
      <c r="D102" s="29"/>
      <c r="E102" s="30"/>
      <c r="F102" s="30"/>
      <c r="G102" s="30"/>
      <c r="H102" s="30"/>
      <c r="I102" s="30"/>
      <c r="J102" s="88"/>
      <c r="K102" s="162"/>
      <c r="L102" s="163"/>
      <c r="M102" s="164"/>
      <c r="N102" s="87"/>
      <c r="O102" s="35"/>
      <c r="P102" s="152"/>
      <c r="Q102" s="56"/>
      <c r="R102" s="56"/>
      <c r="S102" s="4"/>
      <c r="T102" s="74"/>
      <c r="U102" s="153"/>
      <c r="V102" s="4"/>
      <c r="W102" s="4"/>
      <c r="X102" s="4"/>
    </row>
    <row r="103" spans="1:24" ht="49.5" customHeight="1">
      <c r="A103" s="4" t="s">
        <v>1639</v>
      </c>
      <c r="B103" s="35" t="s">
        <v>1631</v>
      </c>
      <c r="C103" s="35" t="s">
        <v>1637</v>
      </c>
      <c r="D103" s="29"/>
      <c r="E103" s="30" t="s">
        <v>1649</v>
      </c>
      <c r="F103" s="30"/>
      <c r="G103" s="30"/>
      <c r="H103" s="30"/>
      <c r="I103" s="30"/>
      <c r="J103" s="88"/>
      <c r="K103" s="162" t="s">
        <v>316</v>
      </c>
      <c r="L103" s="163">
        <v>38</v>
      </c>
      <c r="M103" s="164"/>
      <c r="N103" s="87">
        <v>38</v>
      </c>
      <c r="O103" s="35" t="s">
        <v>1637</v>
      </c>
      <c r="P103" s="152" t="s">
        <v>1648</v>
      </c>
      <c r="Q103" s="56"/>
      <c r="R103" s="56"/>
      <c r="S103" s="4"/>
      <c r="T103" s="74"/>
      <c r="U103" s="153"/>
      <c r="V103" s="4"/>
      <c r="W103" s="4"/>
      <c r="X103" s="4"/>
    </row>
    <row r="104" spans="1:24" ht="49.5" customHeight="1">
      <c r="A104" s="4" t="s">
        <v>1640</v>
      </c>
      <c r="B104" s="35" t="s">
        <v>1632</v>
      </c>
      <c r="C104" s="35" t="s">
        <v>1637</v>
      </c>
      <c r="D104" s="29"/>
      <c r="E104" s="30" t="s">
        <v>528</v>
      </c>
      <c r="F104" s="30"/>
      <c r="G104" s="30"/>
      <c r="H104" s="30"/>
      <c r="I104" s="30"/>
      <c r="J104" s="88"/>
      <c r="K104" s="162" t="s">
        <v>316</v>
      </c>
      <c r="L104" s="163">
        <v>63</v>
      </c>
      <c r="M104" s="164"/>
      <c r="N104" s="87">
        <v>63</v>
      </c>
      <c r="O104" s="35" t="s">
        <v>1637</v>
      </c>
      <c r="P104" s="152" t="s">
        <v>1648</v>
      </c>
      <c r="Q104" s="56"/>
      <c r="R104" s="56"/>
      <c r="S104" s="4"/>
      <c r="T104" s="74"/>
      <c r="U104" s="153">
        <v>0.75</v>
      </c>
      <c r="V104" s="4"/>
      <c r="W104" s="4"/>
      <c r="X104" s="4"/>
    </row>
    <row r="105" spans="1:24" ht="49.5" customHeight="1">
      <c r="A105" s="4" t="s">
        <v>1641</v>
      </c>
      <c r="B105" s="35" t="s">
        <v>1633</v>
      </c>
      <c r="C105" s="35" t="s">
        <v>1624</v>
      </c>
      <c r="D105" s="29"/>
      <c r="E105" s="30" t="s">
        <v>1623</v>
      </c>
      <c r="F105" s="30"/>
      <c r="G105" s="30"/>
      <c r="H105" s="30"/>
      <c r="I105" s="30"/>
      <c r="J105" s="88"/>
      <c r="K105" s="162" t="s">
        <v>548</v>
      </c>
      <c r="L105" s="163">
        <v>80</v>
      </c>
      <c r="M105" s="164"/>
      <c r="N105" s="87">
        <v>80</v>
      </c>
      <c r="O105" s="35" t="s">
        <v>1624</v>
      </c>
      <c r="P105" s="152" t="s">
        <v>1648</v>
      </c>
      <c r="Q105" s="56"/>
      <c r="R105" s="56"/>
      <c r="S105" s="4"/>
      <c r="T105" s="74"/>
      <c r="U105" s="153">
        <v>0.25</v>
      </c>
      <c r="V105" s="4"/>
      <c r="W105" s="4"/>
      <c r="X105" s="4"/>
    </row>
    <row r="106" spans="1:24" ht="49.5" customHeight="1">
      <c r="A106" s="4" t="s">
        <v>1642</v>
      </c>
      <c r="B106" s="35" t="s">
        <v>1621</v>
      </c>
      <c r="C106" s="35" t="s">
        <v>1624</v>
      </c>
      <c r="D106" s="29"/>
      <c r="E106" s="30" t="s">
        <v>1626</v>
      </c>
      <c r="F106" s="30"/>
      <c r="G106" s="30"/>
      <c r="H106" s="30"/>
      <c r="I106" s="30"/>
      <c r="J106" s="88"/>
      <c r="K106" s="162" t="s">
        <v>548</v>
      </c>
      <c r="L106" s="163">
        <v>90</v>
      </c>
      <c r="M106" s="164"/>
      <c r="N106" s="87">
        <v>90</v>
      </c>
      <c r="O106" s="35" t="s">
        <v>1624</v>
      </c>
      <c r="P106" s="152" t="s">
        <v>1648</v>
      </c>
      <c r="Q106" s="56"/>
      <c r="R106" s="56"/>
      <c r="S106" s="4"/>
      <c r="T106" s="74"/>
      <c r="U106" s="153">
        <v>0.33</v>
      </c>
      <c r="V106" s="4"/>
      <c r="W106" s="4"/>
      <c r="X106" s="4"/>
    </row>
    <row r="107" spans="1:24" ht="49.5" customHeight="1">
      <c r="A107" s="4" t="s">
        <v>1643</v>
      </c>
      <c r="B107" s="35" t="s">
        <v>1634</v>
      </c>
      <c r="C107" s="35" t="s">
        <v>1637</v>
      </c>
      <c r="D107" s="29"/>
      <c r="E107" s="30" t="s">
        <v>1649</v>
      </c>
      <c r="F107" s="30"/>
      <c r="G107" s="30"/>
      <c r="H107" s="30"/>
      <c r="I107" s="30"/>
      <c r="J107" s="88"/>
      <c r="K107" s="162" t="s">
        <v>316</v>
      </c>
      <c r="L107" s="163">
        <v>38</v>
      </c>
      <c r="M107" s="164"/>
      <c r="N107" s="87">
        <v>38</v>
      </c>
      <c r="O107" s="35" t="s">
        <v>1637</v>
      </c>
      <c r="P107" s="152" t="s">
        <v>1648</v>
      </c>
      <c r="Q107" s="56"/>
      <c r="R107" s="56"/>
      <c r="S107" s="4"/>
      <c r="T107" s="74"/>
      <c r="U107" s="153"/>
      <c r="V107" s="4"/>
      <c r="W107" s="4"/>
      <c r="X107" s="4"/>
    </row>
    <row r="108" spans="1:24" ht="49.5" customHeight="1">
      <c r="A108" s="4" t="s">
        <v>1644</v>
      </c>
      <c r="B108" s="35" t="s">
        <v>1635</v>
      </c>
      <c r="C108" s="35" t="s">
        <v>1637</v>
      </c>
      <c r="D108" s="29"/>
      <c r="E108" s="30" t="s">
        <v>1650</v>
      </c>
      <c r="F108" s="30"/>
      <c r="G108" s="30"/>
      <c r="H108" s="30"/>
      <c r="I108" s="30"/>
      <c r="J108" s="88"/>
      <c r="K108" s="162" t="s">
        <v>316</v>
      </c>
      <c r="L108" s="163">
        <v>63</v>
      </c>
      <c r="M108" s="164"/>
      <c r="N108" s="87">
        <v>63</v>
      </c>
      <c r="O108" s="35" t="s">
        <v>1637</v>
      </c>
      <c r="P108" s="152" t="s">
        <v>1648</v>
      </c>
      <c r="Q108" s="56"/>
      <c r="R108" s="56"/>
      <c r="S108" s="4"/>
      <c r="T108" s="74"/>
      <c r="U108" s="153"/>
      <c r="V108" s="4"/>
      <c r="W108" s="4"/>
      <c r="X108" s="4"/>
    </row>
    <row r="109" spans="1:24" ht="49.5" customHeight="1">
      <c r="A109" s="4" t="s">
        <v>1645</v>
      </c>
      <c r="B109" s="35" t="s">
        <v>1636</v>
      </c>
      <c r="C109" s="35" t="s">
        <v>1637</v>
      </c>
      <c r="D109" s="29"/>
      <c r="E109" s="30" t="s">
        <v>1649</v>
      </c>
      <c r="F109" s="30"/>
      <c r="G109" s="30"/>
      <c r="H109" s="30"/>
      <c r="I109" s="30"/>
      <c r="J109" s="88"/>
      <c r="K109" s="162" t="s">
        <v>316</v>
      </c>
      <c r="L109" s="163">
        <v>37</v>
      </c>
      <c r="M109" s="164"/>
      <c r="N109" s="87">
        <v>37</v>
      </c>
      <c r="O109" s="35" t="s">
        <v>1637</v>
      </c>
      <c r="P109" s="152" t="s">
        <v>1651</v>
      </c>
      <c r="Q109" s="56"/>
      <c r="R109" s="56"/>
      <c r="S109" s="4"/>
      <c r="T109" s="74"/>
      <c r="U109" s="153"/>
      <c r="V109" s="4"/>
      <c r="W109" s="4"/>
      <c r="X109" s="4"/>
    </row>
    <row r="110" spans="1:24" ht="49.5" customHeight="1">
      <c r="A110" s="4" t="s">
        <v>1646</v>
      </c>
      <c r="B110" s="35" t="s">
        <v>1620</v>
      </c>
      <c r="C110" s="35" t="s">
        <v>1624</v>
      </c>
      <c r="D110" s="29"/>
      <c r="E110" s="30" t="s">
        <v>1652</v>
      </c>
      <c r="F110" s="30"/>
      <c r="G110" s="30"/>
      <c r="H110" s="30"/>
      <c r="I110" s="30"/>
      <c r="J110" s="88"/>
      <c r="K110" s="162" t="s">
        <v>548</v>
      </c>
      <c r="L110" s="163">
        <v>120</v>
      </c>
      <c r="M110" s="164"/>
      <c r="N110" s="87">
        <v>120</v>
      </c>
      <c r="O110" s="35" t="s">
        <v>1624</v>
      </c>
      <c r="P110" s="152" t="s">
        <v>1651</v>
      </c>
      <c r="Q110" s="56"/>
      <c r="R110" s="56"/>
      <c r="S110" s="4"/>
      <c r="T110" s="74"/>
      <c r="U110" s="153">
        <v>0.75</v>
      </c>
      <c r="V110" s="4"/>
      <c r="W110" s="4"/>
      <c r="X110" s="4"/>
    </row>
    <row r="111" spans="1:24" ht="49.5" customHeight="1">
      <c r="A111" s="4" t="s">
        <v>1647</v>
      </c>
      <c r="B111" s="35" t="s">
        <v>1622</v>
      </c>
      <c r="C111" s="35" t="s">
        <v>1624</v>
      </c>
      <c r="D111" s="29"/>
      <c r="E111" s="30" t="s">
        <v>1627</v>
      </c>
      <c r="F111" s="30"/>
      <c r="G111" s="30"/>
      <c r="H111" s="30"/>
      <c r="I111" s="30"/>
      <c r="J111" s="88"/>
      <c r="K111" s="162" t="s">
        <v>548</v>
      </c>
      <c r="L111" s="163">
        <v>140</v>
      </c>
      <c r="M111" s="164"/>
      <c r="N111" s="87">
        <v>140</v>
      </c>
      <c r="O111" s="35" t="s">
        <v>1624</v>
      </c>
      <c r="P111" s="152" t="s">
        <v>1651</v>
      </c>
      <c r="Q111" s="56"/>
      <c r="R111" s="56"/>
      <c r="S111" s="4"/>
      <c r="T111" s="74"/>
      <c r="U111" s="153">
        <v>1</v>
      </c>
      <c r="V111" s="4"/>
      <c r="W111" s="4"/>
      <c r="X111" s="4"/>
    </row>
    <row r="112" spans="1:24" ht="20.100000000000001" customHeight="1">
      <c r="A112" s="4" t="s">
        <v>184</v>
      </c>
      <c r="B112" s="35" t="s">
        <v>181</v>
      </c>
      <c r="C112" s="29" t="s">
        <v>254</v>
      </c>
      <c r="D112" s="29"/>
      <c r="E112" s="38"/>
      <c r="F112" s="30"/>
      <c r="G112" s="30"/>
      <c r="H112" s="30"/>
      <c r="I112" s="30"/>
      <c r="J112" s="35" t="s">
        <v>232</v>
      </c>
      <c r="K112" s="63" t="s">
        <v>182</v>
      </c>
      <c r="L112" s="63">
        <v>100</v>
      </c>
      <c r="M112" s="63"/>
      <c r="N112" s="60">
        <v>100</v>
      </c>
      <c r="O112" s="40" t="s">
        <v>294</v>
      </c>
      <c r="P112" s="30"/>
      <c r="Q112" s="4">
        <v>230</v>
      </c>
      <c r="R112" s="4">
        <v>2.6</v>
      </c>
      <c r="S112" s="4"/>
      <c r="T112" s="73">
        <v>50</v>
      </c>
      <c r="U112" s="77" t="s">
        <v>487</v>
      </c>
      <c r="V112" s="4"/>
      <c r="W112" s="4"/>
      <c r="X112" s="4"/>
    </row>
    <row r="113" spans="1:24" ht="20.100000000000001" customHeight="1">
      <c r="A113" s="4" t="s">
        <v>183</v>
      </c>
      <c r="B113" s="35" t="s">
        <v>180</v>
      </c>
      <c r="C113" s="29" t="s">
        <v>255</v>
      </c>
      <c r="D113" s="29"/>
      <c r="E113" s="38"/>
      <c r="F113" s="30"/>
      <c r="G113" s="30"/>
      <c r="H113" s="30"/>
      <c r="I113" s="30"/>
      <c r="J113" s="35" t="s">
        <v>264</v>
      </c>
      <c r="K113" s="63" t="s">
        <v>182</v>
      </c>
      <c r="L113" s="63">
        <v>350</v>
      </c>
      <c r="M113" s="63"/>
      <c r="N113" s="60">
        <v>350</v>
      </c>
      <c r="O113" s="40" t="s">
        <v>294</v>
      </c>
      <c r="P113" s="30"/>
      <c r="Q113" s="4">
        <v>230</v>
      </c>
      <c r="R113" s="4">
        <v>2.7</v>
      </c>
      <c r="S113" s="4"/>
      <c r="T113" s="73">
        <v>50</v>
      </c>
      <c r="U113" s="77" t="s">
        <v>486</v>
      </c>
      <c r="V113" s="4"/>
      <c r="W113" s="4"/>
      <c r="X113" s="4"/>
    </row>
    <row r="114" spans="1:24" ht="20.100000000000001" customHeight="1">
      <c r="A114" s="4" t="s">
        <v>38</v>
      </c>
      <c r="B114" s="35" t="s">
        <v>9</v>
      </c>
      <c r="C114" s="29" t="s">
        <v>280</v>
      </c>
      <c r="D114" s="29"/>
      <c r="E114" s="38"/>
      <c r="F114" s="30"/>
      <c r="G114" s="30"/>
      <c r="H114" s="30"/>
      <c r="I114" s="30"/>
      <c r="J114" s="35" t="s">
        <v>10</v>
      </c>
      <c r="K114" s="63" t="s">
        <v>2</v>
      </c>
      <c r="L114" s="63">
        <v>300</v>
      </c>
      <c r="M114" s="63"/>
      <c r="N114" s="60">
        <v>300</v>
      </c>
      <c r="O114" s="32" t="s">
        <v>54</v>
      </c>
      <c r="P114" s="30">
        <v>-45</v>
      </c>
      <c r="Q114" s="4"/>
      <c r="R114" s="4"/>
      <c r="S114" s="4"/>
      <c r="T114" s="73"/>
      <c r="U114" s="77" t="s">
        <v>488</v>
      </c>
      <c r="V114" s="4"/>
      <c r="W114" s="4"/>
      <c r="X114" s="4"/>
    </row>
    <row r="115" spans="1:24" ht="20.100000000000001" customHeight="1">
      <c r="A115" s="4" t="s">
        <v>481</v>
      </c>
      <c r="B115" s="35" t="s">
        <v>479</v>
      </c>
      <c r="C115" s="29" t="s">
        <v>480</v>
      </c>
      <c r="D115" s="29"/>
      <c r="E115" s="35" t="s">
        <v>200</v>
      </c>
      <c r="F115" s="30"/>
      <c r="G115" s="30"/>
      <c r="H115" s="30"/>
      <c r="I115" s="30"/>
      <c r="J115" s="35"/>
      <c r="K115" s="63" t="s">
        <v>82</v>
      </c>
      <c r="L115" s="63">
        <v>250</v>
      </c>
      <c r="M115" s="63"/>
      <c r="N115" s="60">
        <v>250</v>
      </c>
      <c r="O115" s="32" t="s">
        <v>51</v>
      </c>
      <c r="P115" s="34" t="s">
        <v>507</v>
      </c>
      <c r="Q115" s="4">
        <v>230</v>
      </c>
      <c r="R115" s="4">
        <v>1.45</v>
      </c>
      <c r="S115" s="4"/>
      <c r="T115" s="73" t="s">
        <v>426</v>
      </c>
      <c r="U115" s="77" t="s">
        <v>491</v>
      </c>
      <c r="V115" s="4"/>
      <c r="W115" s="4"/>
      <c r="X115" s="4"/>
    </row>
    <row r="116" spans="1:24" ht="20.100000000000001" customHeight="1">
      <c r="A116" s="4" t="s">
        <v>187</v>
      </c>
      <c r="B116" s="35" t="s">
        <v>125</v>
      </c>
      <c r="C116" s="29" t="s">
        <v>89</v>
      </c>
      <c r="D116" s="29"/>
      <c r="E116" s="35" t="s">
        <v>200</v>
      </c>
      <c r="F116" s="30"/>
      <c r="G116" s="30"/>
      <c r="H116" s="30"/>
      <c r="I116" s="30"/>
      <c r="J116" s="38"/>
      <c r="K116" s="63" t="s">
        <v>82</v>
      </c>
      <c r="L116" s="63"/>
      <c r="M116" s="63"/>
      <c r="N116" s="60"/>
      <c r="O116" s="32" t="s">
        <v>51</v>
      </c>
      <c r="P116" s="30"/>
      <c r="Q116" s="4"/>
      <c r="R116" s="4"/>
      <c r="S116" s="4"/>
      <c r="T116" s="73"/>
      <c r="U116" s="77" t="s">
        <v>491</v>
      </c>
      <c r="V116" s="4"/>
      <c r="W116" s="4"/>
      <c r="X116" s="4"/>
    </row>
    <row r="117" spans="1:24" ht="20.100000000000001" customHeight="1">
      <c r="A117" s="4" t="s">
        <v>185</v>
      </c>
      <c r="B117" s="35" t="s">
        <v>124</v>
      </c>
      <c r="C117" s="29" t="s">
        <v>93</v>
      </c>
      <c r="D117" s="29"/>
      <c r="E117" s="35" t="s">
        <v>281</v>
      </c>
      <c r="F117" s="30"/>
      <c r="G117" s="30"/>
      <c r="H117" s="30"/>
      <c r="I117" s="30"/>
      <c r="J117" s="38"/>
      <c r="K117" s="63" t="s">
        <v>82</v>
      </c>
      <c r="L117" s="63">
        <v>190</v>
      </c>
      <c r="M117" s="63"/>
      <c r="N117" s="60">
        <v>190</v>
      </c>
      <c r="O117" s="32" t="s">
        <v>51</v>
      </c>
      <c r="P117" s="30"/>
      <c r="Q117" s="4"/>
      <c r="R117" s="4"/>
      <c r="S117" s="4"/>
      <c r="T117" s="73"/>
      <c r="U117" s="77" t="s">
        <v>490</v>
      </c>
      <c r="V117" s="4"/>
      <c r="W117" s="4"/>
      <c r="X117" s="4"/>
    </row>
    <row r="118" spans="1:24" ht="20.100000000000001" customHeight="1">
      <c r="A118" s="4" t="s">
        <v>188</v>
      </c>
      <c r="B118" s="35" t="s">
        <v>127</v>
      </c>
      <c r="C118" s="29" t="s">
        <v>224</v>
      </c>
      <c r="D118" s="29"/>
      <c r="E118" s="35" t="s">
        <v>260</v>
      </c>
      <c r="F118" s="30"/>
      <c r="G118" s="30"/>
      <c r="H118" s="30"/>
      <c r="I118" s="30"/>
      <c r="J118" s="38"/>
      <c r="K118" s="63" t="s">
        <v>82</v>
      </c>
      <c r="L118" s="63">
        <v>270</v>
      </c>
      <c r="M118" s="63"/>
      <c r="N118" s="60">
        <v>270</v>
      </c>
      <c r="O118" s="32" t="s">
        <v>51</v>
      </c>
      <c r="P118" s="30"/>
      <c r="Q118" s="4"/>
      <c r="R118" s="4"/>
      <c r="S118" s="4"/>
      <c r="T118" s="73"/>
      <c r="U118" s="77" t="s">
        <v>489</v>
      </c>
      <c r="V118" s="4"/>
      <c r="W118" s="4"/>
      <c r="X118" s="4"/>
    </row>
    <row r="119" spans="1:24" ht="20.100000000000001" customHeight="1">
      <c r="A119" s="4" t="s">
        <v>188</v>
      </c>
      <c r="B119" s="35" t="s">
        <v>127</v>
      </c>
      <c r="C119" s="29" t="s">
        <v>224</v>
      </c>
      <c r="D119" s="29"/>
      <c r="E119" s="35" t="s">
        <v>389</v>
      </c>
      <c r="F119" s="30"/>
      <c r="G119" s="30"/>
      <c r="H119" s="30"/>
      <c r="I119" s="30"/>
      <c r="J119" s="38"/>
      <c r="K119" s="63" t="s">
        <v>2</v>
      </c>
      <c r="L119" s="63">
        <v>320</v>
      </c>
      <c r="M119" s="63"/>
      <c r="N119" s="60">
        <v>320</v>
      </c>
      <c r="O119" s="32" t="s">
        <v>51</v>
      </c>
      <c r="P119" s="30"/>
      <c r="Q119" s="4"/>
      <c r="R119" s="4"/>
      <c r="S119" s="4">
        <v>580</v>
      </c>
      <c r="T119" s="73"/>
      <c r="U119" s="77" t="s">
        <v>441</v>
      </c>
      <c r="V119" s="4"/>
      <c r="W119" s="4"/>
      <c r="X119" s="4"/>
    </row>
    <row r="120" spans="1:24" ht="20.100000000000001" customHeight="1">
      <c r="A120" s="4" t="s">
        <v>192</v>
      </c>
      <c r="B120" s="35" t="s">
        <v>282</v>
      </c>
      <c r="C120" s="29" t="s">
        <v>228</v>
      </c>
      <c r="D120" s="29"/>
      <c r="E120" s="35"/>
      <c r="F120" s="30"/>
      <c r="G120" s="30"/>
      <c r="H120" s="30"/>
      <c r="I120" s="30"/>
      <c r="J120" s="38"/>
      <c r="K120" s="63"/>
      <c r="L120" s="63"/>
      <c r="M120" s="63"/>
      <c r="N120" s="60"/>
      <c r="O120" s="32" t="s">
        <v>51</v>
      </c>
      <c r="P120" s="30"/>
      <c r="Q120" s="4"/>
      <c r="R120" s="4"/>
      <c r="S120" s="4"/>
      <c r="T120" s="73"/>
      <c r="U120" s="80"/>
      <c r="V120" s="4"/>
      <c r="W120" s="4"/>
      <c r="X120" s="4"/>
    </row>
    <row r="121" spans="1:24" ht="20.100000000000001" customHeight="1">
      <c r="A121" s="4" t="s">
        <v>190</v>
      </c>
      <c r="B121" s="35" t="s">
        <v>130</v>
      </c>
      <c r="C121" s="29" t="s">
        <v>226</v>
      </c>
      <c r="D121" s="29"/>
      <c r="E121" s="35" t="s">
        <v>260</v>
      </c>
      <c r="F121" s="30">
        <v>9.5</v>
      </c>
      <c r="G121" s="30"/>
      <c r="H121" s="30"/>
      <c r="I121" s="30" t="s">
        <v>540</v>
      </c>
      <c r="J121" s="38"/>
      <c r="K121" s="63" t="s">
        <v>82</v>
      </c>
      <c r="L121" s="63">
        <v>270</v>
      </c>
      <c r="M121" s="63"/>
      <c r="N121" s="60">
        <v>270</v>
      </c>
      <c r="O121" s="32" t="s">
        <v>51</v>
      </c>
      <c r="P121" s="30"/>
      <c r="Q121" s="4"/>
      <c r="R121" s="4"/>
      <c r="S121" s="4"/>
      <c r="T121" s="73"/>
      <c r="U121" s="77" t="s">
        <v>489</v>
      </c>
      <c r="V121" s="4"/>
      <c r="W121" s="4"/>
      <c r="X121" s="4"/>
    </row>
    <row r="122" spans="1:24" ht="20.100000000000001" customHeight="1">
      <c r="A122" s="4" t="s">
        <v>190</v>
      </c>
      <c r="B122" s="35" t="s">
        <v>130</v>
      </c>
      <c r="C122" s="29" t="s">
        <v>226</v>
      </c>
      <c r="D122" s="29"/>
      <c r="E122" s="35" t="s">
        <v>284</v>
      </c>
      <c r="F122" s="30"/>
      <c r="G122" s="30"/>
      <c r="H122" s="30"/>
      <c r="I122" s="30"/>
      <c r="J122" s="38"/>
      <c r="K122" s="63" t="s">
        <v>2</v>
      </c>
      <c r="L122" s="63">
        <v>320</v>
      </c>
      <c r="M122" s="63"/>
      <c r="N122" s="60">
        <v>320</v>
      </c>
      <c r="O122" s="32" t="s">
        <v>51</v>
      </c>
      <c r="P122" s="30"/>
      <c r="Q122" s="4"/>
      <c r="R122" s="4"/>
      <c r="S122" s="4"/>
      <c r="T122" s="73"/>
      <c r="U122" s="80"/>
      <c r="V122" s="4"/>
      <c r="W122" s="4"/>
      <c r="X122" s="4"/>
    </row>
    <row r="123" spans="1:24" ht="20.100000000000001" customHeight="1">
      <c r="A123" s="4"/>
      <c r="B123" s="35" t="s">
        <v>1598</v>
      </c>
      <c r="C123" s="29"/>
      <c r="D123" s="29"/>
      <c r="E123" s="35" t="s">
        <v>1599</v>
      </c>
      <c r="F123" s="30"/>
      <c r="G123" s="30"/>
      <c r="H123" s="30"/>
      <c r="I123" s="30"/>
      <c r="J123" s="38"/>
      <c r="K123" s="63" t="s">
        <v>82</v>
      </c>
      <c r="L123" s="63">
        <v>420</v>
      </c>
      <c r="M123" s="63"/>
      <c r="N123" s="60">
        <v>420</v>
      </c>
      <c r="O123" s="32" t="s">
        <v>51</v>
      </c>
      <c r="P123" s="34" t="s">
        <v>1600</v>
      </c>
      <c r="Q123" s="4">
        <v>230</v>
      </c>
      <c r="R123" s="4">
        <v>1.6</v>
      </c>
      <c r="S123" s="4"/>
      <c r="T123" s="73"/>
      <c r="U123" s="77" t="s">
        <v>489</v>
      </c>
      <c r="V123" s="4"/>
      <c r="W123" s="4"/>
      <c r="X123" s="4"/>
    </row>
    <row r="124" spans="1:24" ht="20.100000000000001" customHeight="1">
      <c r="A124" s="4" t="s">
        <v>515</v>
      </c>
      <c r="B124" s="35" t="s">
        <v>514</v>
      </c>
      <c r="C124" s="29"/>
      <c r="D124" s="29"/>
      <c r="E124" s="35" t="s">
        <v>533</v>
      </c>
      <c r="F124" s="30"/>
      <c r="G124" s="30"/>
      <c r="H124" s="30"/>
      <c r="I124" s="30"/>
      <c r="J124" s="38"/>
      <c r="K124" s="63" t="s">
        <v>82</v>
      </c>
      <c r="L124" s="63"/>
      <c r="M124" s="63"/>
      <c r="N124" s="60"/>
      <c r="O124" s="32" t="s">
        <v>51</v>
      </c>
      <c r="P124" s="30"/>
      <c r="Q124" s="4"/>
      <c r="R124" s="4"/>
      <c r="S124" s="4"/>
      <c r="T124" s="73"/>
      <c r="U124" s="80"/>
      <c r="V124" s="4"/>
      <c r="W124" s="4"/>
      <c r="X124" s="4"/>
    </row>
    <row r="125" spans="1:24" ht="20.100000000000001" customHeight="1">
      <c r="A125" s="4" t="s">
        <v>194</v>
      </c>
      <c r="B125" s="35" t="s">
        <v>133</v>
      </c>
      <c r="C125" s="29" t="s">
        <v>230</v>
      </c>
      <c r="D125" s="29"/>
      <c r="E125" s="35" t="s">
        <v>118</v>
      </c>
      <c r="F125" s="30"/>
      <c r="G125" s="30"/>
      <c r="H125" s="30"/>
      <c r="I125" s="30"/>
      <c r="J125" s="38"/>
      <c r="K125" s="63" t="s">
        <v>2</v>
      </c>
      <c r="L125" s="63">
        <v>280</v>
      </c>
      <c r="M125" s="63"/>
      <c r="N125" s="60">
        <v>280</v>
      </c>
      <c r="O125" s="32" t="s">
        <v>51</v>
      </c>
      <c r="P125" s="30"/>
      <c r="Q125" s="4"/>
      <c r="R125" s="4"/>
      <c r="S125" s="4"/>
      <c r="T125" s="73"/>
      <c r="U125" s="77" t="s">
        <v>488</v>
      </c>
      <c r="V125" s="4"/>
      <c r="W125" s="4"/>
      <c r="X125" s="4"/>
    </row>
    <row r="126" spans="1:24" ht="20.100000000000001" customHeight="1">
      <c r="A126" s="4" t="s">
        <v>194</v>
      </c>
      <c r="B126" s="35" t="s">
        <v>133</v>
      </c>
      <c r="C126" s="29" t="s">
        <v>230</v>
      </c>
      <c r="D126" s="29"/>
      <c r="E126" s="35" t="s">
        <v>310</v>
      </c>
      <c r="F126" s="30"/>
      <c r="G126" s="30"/>
      <c r="H126" s="30"/>
      <c r="I126" s="30"/>
      <c r="J126" s="38"/>
      <c r="K126" s="63" t="s">
        <v>2</v>
      </c>
      <c r="L126" s="63">
        <v>270</v>
      </c>
      <c r="M126" s="63"/>
      <c r="N126" s="60">
        <v>270</v>
      </c>
      <c r="O126" s="32" t="s">
        <v>51</v>
      </c>
      <c r="P126" s="30"/>
      <c r="Q126" s="4"/>
      <c r="R126" s="4"/>
      <c r="S126" s="4"/>
      <c r="T126" s="73"/>
      <c r="U126" s="77" t="s">
        <v>493</v>
      </c>
      <c r="V126" s="4"/>
      <c r="W126" s="4"/>
      <c r="X126" s="4" t="s">
        <v>477</v>
      </c>
    </row>
    <row r="127" spans="1:24" ht="20.100000000000001" customHeight="1">
      <c r="A127" s="4" t="s">
        <v>503</v>
      </c>
      <c r="B127" s="35" t="s">
        <v>504</v>
      </c>
      <c r="C127" s="29" t="s">
        <v>505</v>
      </c>
      <c r="D127" s="29"/>
      <c r="E127" s="38"/>
      <c r="F127" s="30"/>
      <c r="G127" s="30"/>
      <c r="H127" s="30"/>
      <c r="I127" s="30"/>
      <c r="J127" s="35" t="s">
        <v>266</v>
      </c>
      <c r="K127" s="63" t="s">
        <v>2</v>
      </c>
      <c r="L127" s="63">
        <v>220</v>
      </c>
      <c r="M127" s="63"/>
      <c r="N127" s="60">
        <v>220</v>
      </c>
      <c r="O127" s="32" t="s">
        <v>51</v>
      </c>
      <c r="P127" s="30">
        <v>-20</v>
      </c>
      <c r="Q127" s="4">
        <v>230</v>
      </c>
      <c r="R127" s="4">
        <v>3.9</v>
      </c>
      <c r="S127" s="4"/>
      <c r="T127" s="73" t="s">
        <v>506</v>
      </c>
      <c r="U127" s="77" t="s">
        <v>487</v>
      </c>
      <c r="V127" s="4"/>
      <c r="W127" s="4"/>
      <c r="X127" s="4"/>
    </row>
    <row r="128" spans="1:24" ht="20.100000000000001" customHeight="1">
      <c r="A128" s="4" t="s">
        <v>186</v>
      </c>
      <c r="B128" s="35" t="s">
        <v>126</v>
      </c>
      <c r="C128" s="29" t="s">
        <v>222</v>
      </c>
      <c r="D128" s="29"/>
      <c r="E128" s="38"/>
      <c r="F128" s="30"/>
      <c r="G128" s="30"/>
      <c r="H128" s="30"/>
      <c r="I128" s="30"/>
      <c r="J128" s="35" t="s">
        <v>283</v>
      </c>
      <c r="K128" s="63" t="s">
        <v>82</v>
      </c>
      <c r="L128" s="63">
        <v>280</v>
      </c>
      <c r="M128" s="63"/>
      <c r="N128" s="60">
        <v>280</v>
      </c>
      <c r="O128" s="32" t="s">
        <v>51</v>
      </c>
      <c r="P128" s="30"/>
      <c r="Q128" s="4"/>
      <c r="R128" s="4"/>
      <c r="S128" s="4">
        <v>380</v>
      </c>
      <c r="T128" s="73"/>
      <c r="U128" s="77" t="s">
        <v>488</v>
      </c>
      <c r="V128" s="4"/>
      <c r="W128" s="4"/>
      <c r="X128" s="4"/>
    </row>
    <row r="129" spans="1:24" ht="20.100000000000001" customHeight="1">
      <c r="A129" s="4" t="s">
        <v>186</v>
      </c>
      <c r="B129" s="35" t="s">
        <v>126</v>
      </c>
      <c r="C129" s="29" t="s">
        <v>222</v>
      </c>
      <c r="D129" s="29"/>
      <c r="E129" s="38"/>
      <c r="F129" s="30"/>
      <c r="G129" s="30"/>
      <c r="H129" s="30"/>
      <c r="I129" s="30"/>
      <c r="J129" s="35" t="s">
        <v>204</v>
      </c>
      <c r="K129" s="63" t="s">
        <v>82</v>
      </c>
      <c r="L129" s="63">
        <v>320</v>
      </c>
      <c r="M129" s="63"/>
      <c r="N129" s="60">
        <v>320</v>
      </c>
      <c r="O129" s="32" t="s">
        <v>51</v>
      </c>
      <c r="P129" s="30"/>
      <c r="Q129" s="4"/>
      <c r="R129" s="4"/>
      <c r="S129" s="4">
        <v>380</v>
      </c>
      <c r="T129" s="73"/>
      <c r="U129" s="77" t="s">
        <v>488</v>
      </c>
      <c r="V129" s="4"/>
      <c r="W129" s="4"/>
      <c r="X129" s="4"/>
    </row>
    <row r="130" spans="1:24" ht="20.100000000000001" customHeight="1">
      <c r="A130" s="4" t="s">
        <v>189</v>
      </c>
      <c r="B130" s="35" t="s">
        <v>129</v>
      </c>
      <c r="C130" s="29" t="s">
        <v>225</v>
      </c>
      <c r="D130" s="29"/>
      <c r="E130" s="38"/>
      <c r="F130" s="30"/>
      <c r="G130" s="30"/>
      <c r="H130" s="30"/>
      <c r="I130" s="30"/>
      <c r="J130" s="35" t="s">
        <v>107</v>
      </c>
      <c r="K130" s="63" t="s">
        <v>2</v>
      </c>
      <c r="L130" s="63">
        <v>320</v>
      </c>
      <c r="M130" s="63"/>
      <c r="N130" s="60">
        <v>320</v>
      </c>
      <c r="O130" s="32" t="s">
        <v>51</v>
      </c>
      <c r="P130" s="30"/>
      <c r="Q130" s="4"/>
      <c r="R130" s="4"/>
      <c r="S130" s="4">
        <v>580</v>
      </c>
      <c r="T130" s="73"/>
      <c r="U130" s="77" t="s">
        <v>458</v>
      </c>
      <c r="V130" s="4"/>
      <c r="W130" s="4"/>
      <c r="X130" s="4"/>
    </row>
    <row r="131" spans="1:24" ht="20.100000000000001" customHeight="1">
      <c r="A131" s="4" t="s">
        <v>189</v>
      </c>
      <c r="B131" s="35" t="s">
        <v>129</v>
      </c>
      <c r="C131" s="29" t="s">
        <v>225</v>
      </c>
      <c r="D131" s="29"/>
      <c r="E131" s="38"/>
      <c r="F131" s="30"/>
      <c r="G131" s="30"/>
      <c r="H131" s="30"/>
      <c r="I131" s="30"/>
      <c r="J131" s="35" t="s">
        <v>1591</v>
      </c>
      <c r="K131" s="63" t="s">
        <v>2</v>
      </c>
      <c r="L131" s="63">
        <v>240</v>
      </c>
      <c r="M131" s="63"/>
      <c r="N131" s="60">
        <v>240</v>
      </c>
      <c r="O131" s="32" t="s">
        <v>51</v>
      </c>
      <c r="P131" s="30"/>
      <c r="Q131" s="4"/>
      <c r="R131" s="4"/>
      <c r="S131" s="4"/>
      <c r="T131" s="73"/>
      <c r="U131" s="77"/>
      <c r="V131" s="4"/>
      <c r="W131" s="4"/>
      <c r="X131" s="4"/>
    </row>
    <row r="132" spans="1:24" ht="20.100000000000001" customHeight="1">
      <c r="A132" s="4" t="s">
        <v>191</v>
      </c>
      <c r="B132" s="35" t="s">
        <v>131</v>
      </c>
      <c r="C132" s="29" t="s">
        <v>227</v>
      </c>
      <c r="D132" s="29"/>
      <c r="E132" s="38"/>
      <c r="F132" s="30"/>
      <c r="G132" s="30"/>
      <c r="H132" s="30"/>
      <c r="I132" s="30"/>
      <c r="J132" s="35" t="s">
        <v>347</v>
      </c>
      <c r="K132" s="63" t="s">
        <v>2</v>
      </c>
      <c r="L132" s="63">
        <v>280</v>
      </c>
      <c r="M132" s="63"/>
      <c r="N132" s="60">
        <v>280</v>
      </c>
      <c r="O132" s="32" t="s">
        <v>51</v>
      </c>
      <c r="P132" s="30">
        <v>-30</v>
      </c>
      <c r="Q132" s="4">
        <v>230</v>
      </c>
      <c r="R132" s="4">
        <v>4.7</v>
      </c>
      <c r="S132" s="4"/>
      <c r="T132" s="73">
        <v>50</v>
      </c>
      <c r="U132" s="77" t="s">
        <v>495</v>
      </c>
      <c r="V132" s="4"/>
      <c r="W132" s="4"/>
      <c r="X132" s="4"/>
    </row>
    <row r="133" spans="1:24" ht="20.100000000000001" customHeight="1">
      <c r="A133" s="4" t="s">
        <v>508</v>
      </c>
      <c r="B133" s="35" t="s">
        <v>509</v>
      </c>
      <c r="C133" s="29"/>
      <c r="D133" s="29"/>
      <c r="E133" s="38"/>
      <c r="F133" s="30"/>
      <c r="G133" s="30"/>
      <c r="H133" s="30"/>
      <c r="I133" s="30"/>
      <c r="J133" s="35" t="s">
        <v>510</v>
      </c>
      <c r="K133" s="63" t="s">
        <v>2</v>
      </c>
      <c r="L133" s="63">
        <v>400</v>
      </c>
      <c r="M133" s="63"/>
      <c r="N133" s="60">
        <v>400</v>
      </c>
      <c r="O133" s="32" t="s">
        <v>51</v>
      </c>
      <c r="P133" s="30">
        <v>-20</v>
      </c>
      <c r="Q133" s="4">
        <v>230</v>
      </c>
      <c r="R133" s="4">
        <v>3</v>
      </c>
      <c r="S133" s="4"/>
      <c r="T133" s="73" t="s">
        <v>426</v>
      </c>
      <c r="U133" s="77" t="s">
        <v>458</v>
      </c>
      <c r="V133" s="4"/>
      <c r="W133" s="4"/>
      <c r="X133" s="4"/>
    </row>
    <row r="134" spans="1:24" ht="20.100000000000001" customHeight="1">
      <c r="A134" s="4" t="s">
        <v>508</v>
      </c>
      <c r="B134" s="35" t="s">
        <v>509</v>
      </c>
      <c r="C134" s="29"/>
      <c r="D134" s="29"/>
      <c r="E134" s="38"/>
      <c r="F134" s="30"/>
      <c r="G134" s="30"/>
      <c r="H134" s="30"/>
      <c r="I134" s="30"/>
      <c r="J134" s="35" t="s">
        <v>510</v>
      </c>
      <c r="K134" s="63" t="s">
        <v>2</v>
      </c>
      <c r="L134" s="63">
        <v>300</v>
      </c>
      <c r="M134" s="63"/>
      <c r="N134" s="60">
        <v>300</v>
      </c>
      <c r="O134" s="32" t="s">
        <v>51</v>
      </c>
      <c r="P134" s="30">
        <v>-20</v>
      </c>
      <c r="Q134" s="4">
        <v>230</v>
      </c>
      <c r="R134" s="4">
        <v>3</v>
      </c>
      <c r="S134" s="4"/>
      <c r="T134" s="73" t="s">
        <v>426</v>
      </c>
      <c r="U134" s="77" t="s">
        <v>458</v>
      </c>
      <c r="V134" s="4"/>
      <c r="W134" s="4"/>
      <c r="X134" s="4"/>
    </row>
    <row r="135" spans="1:24" ht="20.100000000000001" customHeight="1">
      <c r="A135" s="4" t="s">
        <v>195</v>
      </c>
      <c r="B135" s="35" t="s">
        <v>135</v>
      </c>
      <c r="C135" s="29" t="s">
        <v>231</v>
      </c>
      <c r="D135" s="29"/>
      <c r="E135" s="38"/>
      <c r="F135" s="30"/>
      <c r="G135" s="30"/>
      <c r="H135" s="30"/>
      <c r="I135" s="30"/>
      <c r="J135" s="35" t="s">
        <v>123</v>
      </c>
      <c r="K135" s="63" t="s">
        <v>2</v>
      </c>
      <c r="L135" s="63">
        <v>420</v>
      </c>
      <c r="M135" s="63"/>
      <c r="N135" s="60">
        <v>420</v>
      </c>
      <c r="O135" s="32" t="s">
        <v>51</v>
      </c>
      <c r="P135" s="30"/>
      <c r="Q135" s="4"/>
      <c r="R135" s="4"/>
      <c r="S135" s="4"/>
      <c r="T135" s="73"/>
      <c r="U135" s="77" t="s">
        <v>497</v>
      </c>
      <c r="V135" s="4"/>
      <c r="W135" s="4"/>
      <c r="X135" s="4"/>
    </row>
    <row r="136" spans="1:24" ht="20.100000000000001" customHeight="1">
      <c r="A136" s="4" t="s">
        <v>463</v>
      </c>
      <c r="B136" s="35" t="s">
        <v>464</v>
      </c>
      <c r="C136" s="29"/>
      <c r="D136" s="29"/>
      <c r="E136" s="38"/>
      <c r="F136" s="30"/>
      <c r="G136" s="30"/>
      <c r="H136" s="30"/>
      <c r="I136" s="30"/>
      <c r="J136" s="35" t="s">
        <v>465</v>
      </c>
      <c r="K136" s="63" t="s">
        <v>2</v>
      </c>
      <c r="L136" s="63">
        <v>1200</v>
      </c>
      <c r="M136" s="63"/>
      <c r="N136" s="60">
        <v>1200</v>
      </c>
      <c r="O136" s="32" t="s">
        <v>51</v>
      </c>
      <c r="P136" s="34" t="s">
        <v>466</v>
      </c>
      <c r="Q136" s="4" t="s">
        <v>467</v>
      </c>
      <c r="R136" s="4">
        <v>6.5</v>
      </c>
      <c r="S136" s="4"/>
      <c r="T136" s="73">
        <v>50</v>
      </c>
      <c r="U136" s="80">
        <v>1</v>
      </c>
      <c r="V136" s="4"/>
      <c r="W136" s="4">
        <v>9.1999999999999993</v>
      </c>
      <c r="X136" s="4"/>
    </row>
    <row r="137" spans="1:24" ht="20.100000000000001" customHeight="1">
      <c r="A137" s="4" t="s">
        <v>463</v>
      </c>
      <c r="B137" s="35" t="s">
        <v>464</v>
      </c>
      <c r="C137" s="29"/>
      <c r="D137" s="29"/>
      <c r="E137" s="38"/>
      <c r="F137" s="30"/>
      <c r="G137" s="30"/>
      <c r="H137" s="30"/>
      <c r="I137" s="30"/>
      <c r="J137" s="35" t="s">
        <v>465</v>
      </c>
      <c r="K137" s="63" t="s">
        <v>2</v>
      </c>
      <c r="L137" s="63">
        <v>384</v>
      </c>
      <c r="M137" s="63"/>
      <c r="N137" s="60"/>
      <c r="O137" s="32"/>
      <c r="P137" s="34"/>
      <c r="Q137" s="4"/>
      <c r="R137" s="4"/>
      <c r="S137" s="4"/>
      <c r="T137" s="73"/>
      <c r="U137" s="80"/>
      <c r="V137" s="4"/>
      <c r="W137" s="4"/>
      <c r="X137" s="4"/>
    </row>
    <row r="138" spans="1:24" ht="20.100000000000001" customHeight="1">
      <c r="A138" s="4" t="s">
        <v>87</v>
      </c>
      <c r="B138" s="35" t="s">
        <v>88</v>
      </c>
      <c r="C138" s="29" t="s">
        <v>223</v>
      </c>
      <c r="D138" s="29"/>
      <c r="E138" s="35" t="s">
        <v>281</v>
      </c>
      <c r="F138" s="30"/>
      <c r="G138" s="30"/>
      <c r="H138" s="30"/>
      <c r="I138" s="30"/>
      <c r="J138" s="35" t="s">
        <v>296</v>
      </c>
      <c r="K138" s="63" t="s">
        <v>285</v>
      </c>
      <c r="L138" s="63" t="s">
        <v>286</v>
      </c>
      <c r="M138" s="63"/>
      <c r="N138" s="60" t="s">
        <v>286</v>
      </c>
      <c r="O138" s="32" t="s">
        <v>51</v>
      </c>
      <c r="P138" s="30"/>
      <c r="Q138" s="4"/>
      <c r="R138" s="4"/>
      <c r="S138" s="4"/>
      <c r="T138" s="73"/>
      <c r="U138" s="77" t="s">
        <v>492</v>
      </c>
      <c r="V138" s="4"/>
      <c r="W138" s="4"/>
      <c r="X138" s="4"/>
    </row>
    <row r="139" spans="1:24" ht="20.100000000000001" customHeight="1">
      <c r="A139" s="4" t="s">
        <v>193</v>
      </c>
      <c r="B139" s="35" t="s">
        <v>132</v>
      </c>
      <c r="C139" s="29" t="s">
        <v>229</v>
      </c>
      <c r="D139" s="29"/>
      <c r="E139" s="35" t="s">
        <v>293</v>
      </c>
      <c r="F139" s="30"/>
      <c r="G139" s="30"/>
      <c r="H139" s="30"/>
      <c r="I139" s="30"/>
      <c r="J139" s="35" t="s">
        <v>523</v>
      </c>
      <c r="K139" s="63" t="s">
        <v>285</v>
      </c>
      <c r="L139" s="63">
        <v>350</v>
      </c>
      <c r="M139" s="63">
        <v>290</v>
      </c>
      <c r="N139" s="60" t="s">
        <v>438</v>
      </c>
      <c r="O139" s="32" t="s">
        <v>51</v>
      </c>
      <c r="P139" s="30"/>
      <c r="Q139" s="4"/>
      <c r="R139" s="4"/>
      <c r="S139" s="4"/>
      <c r="T139" s="73"/>
      <c r="U139" s="77" t="s">
        <v>496</v>
      </c>
      <c r="V139" s="4"/>
      <c r="W139" s="4"/>
      <c r="X139" s="4"/>
    </row>
    <row r="140" spans="1:24" ht="20.100000000000001" customHeight="1">
      <c r="A140" s="4" t="s">
        <v>482</v>
      </c>
      <c r="B140" s="35" t="s">
        <v>474</v>
      </c>
      <c r="C140" s="29"/>
      <c r="D140" s="29"/>
      <c r="E140" s="35" t="s">
        <v>200</v>
      </c>
      <c r="F140" s="30"/>
      <c r="G140" s="30"/>
      <c r="H140" s="30"/>
      <c r="I140" s="30"/>
      <c r="J140" s="38"/>
      <c r="K140" s="63" t="s">
        <v>82</v>
      </c>
      <c r="L140" s="63">
        <v>250</v>
      </c>
      <c r="M140" s="63"/>
      <c r="N140" s="60">
        <v>250</v>
      </c>
      <c r="O140" s="32" t="s">
        <v>51</v>
      </c>
      <c r="P140" s="30"/>
      <c r="Q140" s="4"/>
      <c r="R140" s="4"/>
      <c r="S140" s="4"/>
      <c r="T140" s="73"/>
      <c r="U140" s="77" t="s">
        <v>491</v>
      </c>
      <c r="V140" s="4"/>
      <c r="W140" s="4"/>
      <c r="X140" s="4"/>
    </row>
    <row r="141" spans="1:24" ht="20.100000000000001" customHeight="1">
      <c r="A141" s="4" t="s">
        <v>517</v>
      </c>
      <c r="B141" s="35" t="s">
        <v>516</v>
      </c>
      <c r="C141" s="29" t="s">
        <v>518</v>
      </c>
      <c r="D141" s="29"/>
      <c r="E141" s="35" t="s">
        <v>200</v>
      </c>
      <c r="F141" s="30"/>
      <c r="G141" s="30"/>
      <c r="H141" s="30"/>
      <c r="I141" s="30"/>
      <c r="J141" s="38"/>
      <c r="K141" s="63" t="s">
        <v>82</v>
      </c>
      <c r="L141" s="63">
        <v>190</v>
      </c>
      <c r="M141" s="63"/>
      <c r="N141" s="60">
        <v>190</v>
      </c>
      <c r="O141" s="32" t="s">
        <v>51</v>
      </c>
      <c r="P141" s="30"/>
      <c r="Q141" s="4"/>
      <c r="R141" s="4"/>
      <c r="S141" s="4"/>
      <c r="T141" s="73"/>
      <c r="U141" s="77"/>
      <c r="V141" s="4"/>
      <c r="W141" s="4"/>
      <c r="X141" s="4"/>
    </row>
    <row r="142" spans="1:24" ht="20.100000000000001" customHeight="1">
      <c r="A142" s="4" t="s">
        <v>244</v>
      </c>
      <c r="B142" s="35" t="s">
        <v>128</v>
      </c>
      <c r="C142" s="29" t="s">
        <v>245</v>
      </c>
      <c r="D142" s="29"/>
      <c r="E142" s="35" t="s">
        <v>206</v>
      </c>
      <c r="F142" s="30"/>
      <c r="G142" s="30"/>
      <c r="H142" s="30"/>
      <c r="I142" s="30"/>
      <c r="J142" s="38"/>
      <c r="K142" s="63" t="s">
        <v>82</v>
      </c>
      <c r="L142" s="63"/>
      <c r="M142" s="63"/>
      <c r="N142" s="60"/>
      <c r="O142" s="32" t="s">
        <v>51</v>
      </c>
      <c r="P142" s="30"/>
      <c r="Q142" s="4"/>
      <c r="R142" s="4"/>
      <c r="S142" s="4"/>
      <c r="T142" s="73"/>
      <c r="U142" s="77" t="s">
        <v>489</v>
      </c>
      <c r="V142" s="4"/>
      <c r="W142" s="4"/>
      <c r="X142" s="4"/>
    </row>
    <row r="143" spans="1:24" ht="20.100000000000001" customHeight="1">
      <c r="A143" s="4" t="s">
        <v>76</v>
      </c>
      <c r="B143" s="35" t="s">
        <v>77</v>
      </c>
      <c r="C143" s="29" t="s">
        <v>74</v>
      </c>
      <c r="D143" s="29"/>
      <c r="E143" s="35" t="s">
        <v>206</v>
      </c>
      <c r="F143" s="30"/>
      <c r="G143" s="30"/>
      <c r="H143" s="30"/>
      <c r="I143" s="30"/>
      <c r="J143" s="38"/>
      <c r="K143" s="63" t="s">
        <v>82</v>
      </c>
      <c r="L143" s="63">
        <v>320</v>
      </c>
      <c r="M143" s="63"/>
      <c r="N143" s="60">
        <v>320</v>
      </c>
      <c r="O143" s="32" t="s">
        <v>51</v>
      </c>
      <c r="P143" s="30"/>
      <c r="Q143" s="4">
        <v>220</v>
      </c>
      <c r="R143" s="4">
        <v>2</v>
      </c>
      <c r="S143" s="4">
        <v>470</v>
      </c>
      <c r="T143" s="73">
        <v>50</v>
      </c>
      <c r="U143" s="77" t="s">
        <v>489</v>
      </c>
      <c r="V143" s="4"/>
      <c r="W143" s="4"/>
      <c r="X143" s="4"/>
    </row>
    <row r="144" spans="1:24" ht="20.100000000000001" customHeight="1">
      <c r="A144" s="4" t="s">
        <v>76</v>
      </c>
      <c r="B144" s="35" t="s">
        <v>77</v>
      </c>
      <c r="C144" s="29" t="s">
        <v>74</v>
      </c>
      <c r="D144" s="29"/>
      <c r="E144" s="35" t="s">
        <v>75</v>
      </c>
      <c r="F144" s="30"/>
      <c r="G144" s="30"/>
      <c r="H144" s="30"/>
      <c r="I144" s="30"/>
      <c r="J144" s="38"/>
      <c r="K144" s="63" t="s">
        <v>2</v>
      </c>
      <c r="L144" s="63">
        <v>320</v>
      </c>
      <c r="M144" s="63"/>
      <c r="N144" s="60">
        <v>320</v>
      </c>
      <c r="O144" s="32" t="s">
        <v>51</v>
      </c>
      <c r="P144" s="30"/>
      <c r="Q144" s="6">
        <v>220</v>
      </c>
      <c r="R144" s="6">
        <v>0.72</v>
      </c>
      <c r="S144" s="6">
        <v>109</v>
      </c>
      <c r="T144" s="75">
        <v>50</v>
      </c>
      <c r="U144" s="80"/>
      <c r="V144" s="4"/>
      <c r="W144" s="4"/>
      <c r="X144" s="4"/>
    </row>
    <row r="145" spans="1:24" ht="20.100000000000001" customHeight="1">
      <c r="A145" s="4"/>
      <c r="B145" s="35" t="s">
        <v>532</v>
      </c>
      <c r="C145" s="29"/>
      <c r="D145" s="29"/>
      <c r="E145" s="35" t="s">
        <v>533</v>
      </c>
      <c r="F145" s="30"/>
      <c r="G145" s="30"/>
      <c r="H145" s="30"/>
      <c r="I145" s="30"/>
      <c r="J145" s="38"/>
      <c r="K145" s="63" t="s">
        <v>82</v>
      </c>
      <c r="L145" s="63"/>
      <c r="M145" s="63"/>
      <c r="N145" s="60"/>
      <c r="O145" s="32"/>
      <c r="P145" s="30"/>
      <c r="Q145" s="6"/>
      <c r="R145" s="6"/>
      <c r="S145" s="6"/>
      <c r="T145" s="75"/>
      <c r="U145" s="80"/>
      <c r="V145" s="4"/>
      <c r="W145" s="4"/>
      <c r="X145" s="4"/>
    </row>
    <row r="146" spans="1:24" ht="20.100000000000001" customHeight="1">
      <c r="A146" s="4" t="s">
        <v>239</v>
      </c>
      <c r="B146" s="35" t="s">
        <v>134</v>
      </c>
      <c r="C146" s="29" t="s">
        <v>243</v>
      </c>
      <c r="D146" s="29"/>
      <c r="E146" s="35" t="s">
        <v>310</v>
      </c>
      <c r="F146" s="30"/>
      <c r="G146" s="30"/>
      <c r="H146" s="30"/>
      <c r="I146" s="30"/>
      <c r="J146" s="38"/>
      <c r="K146" s="63" t="s">
        <v>2</v>
      </c>
      <c r="L146" s="63">
        <v>270</v>
      </c>
      <c r="M146" s="63"/>
      <c r="N146" s="60">
        <v>270</v>
      </c>
      <c r="O146" s="32" t="s">
        <v>51</v>
      </c>
      <c r="P146" s="34"/>
      <c r="Q146" s="4"/>
      <c r="R146" s="4"/>
      <c r="S146" s="4"/>
      <c r="T146" s="73"/>
      <c r="U146" s="77" t="s">
        <v>489</v>
      </c>
      <c r="V146" s="4"/>
      <c r="W146" s="4"/>
      <c r="X146" s="4"/>
    </row>
    <row r="147" spans="1:24" ht="20.100000000000001" customHeight="1">
      <c r="A147" s="4" t="s">
        <v>239</v>
      </c>
      <c r="B147" s="35" t="s">
        <v>134</v>
      </c>
      <c r="C147" s="29" t="s">
        <v>243</v>
      </c>
      <c r="D147" s="29"/>
      <c r="E147" s="35" t="s">
        <v>253</v>
      </c>
      <c r="F147" s="30">
        <v>23.8</v>
      </c>
      <c r="G147" s="30"/>
      <c r="H147" s="30"/>
      <c r="I147" s="30"/>
      <c r="J147" s="38"/>
      <c r="K147" s="63" t="s">
        <v>2</v>
      </c>
      <c r="L147" s="63">
        <v>270</v>
      </c>
      <c r="M147" s="63"/>
      <c r="N147" s="60">
        <v>270</v>
      </c>
      <c r="O147" s="32" t="s">
        <v>51</v>
      </c>
      <c r="P147" s="30"/>
      <c r="Q147" s="4"/>
      <c r="R147" s="4">
        <v>3.5</v>
      </c>
      <c r="S147" s="4"/>
      <c r="T147" s="73"/>
      <c r="U147" s="77" t="s">
        <v>489</v>
      </c>
      <c r="V147" s="4"/>
      <c r="W147" s="4"/>
      <c r="X147" s="4"/>
    </row>
    <row r="148" spans="1:24" ht="20.100000000000001" customHeight="1">
      <c r="A148" s="4" t="s">
        <v>484</v>
      </c>
      <c r="B148" s="35" t="s">
        <v>483</v>
      </c>
      <c r="C148" s="29"/>
      <c r="D148" s="29"/>
      <c r="E148" s="38"/>
      <c r="F148" s="30"/>
      <c r="G148" s="30"/>
      <c r="H148" s="30"/>
      <c r="I148" s="30"/>
      <c r="J148" s="35" t="s">
        <v>266</v>
      </c>
      <c r="K148" s="63" t="s">
        <v>485</v>
      </c>
      <c r="L148" s="63">
        <v>220</v>
      </c>
      <c r="M148" s="63"/>
      <c r="N148" s="60">
        <v>220</v>
      </c>
      <c r="O148" s="32" t="s">
        <v>51</v>
      </c>
      <c r="P148" s="30">
        <v>-20</v>
      </c>
      <c r="Q148" s="4">
        <v>230</v>
      </c>
      <c r="R148" s="4">
        <v>3.9</v>
      </c>
      <c r="S148" s="4"/>
      <c r="T148" s="73" t="s">
        <v>426</v>
      </c>
      <c r="U148" s="77" t="s">
        <v>487</v>
      </c>
      <c r="V148" s="4"/>
      <c r="W148" s="4"/>
      <c r="X148" s="4"/>
    </row>
    <row r="149" spans="1:24" ht="20.100000000000001" customHeight="1">
      <c r="A149" s="4" t="s">
        <v>512</v>
      </c>
      <c r="B149" s="35" t="s">
        <v>511</v>
      </c>
      <c r="C149" s="29" t="s">
        <v>513</v>
      </c>
      <c r="D149" s="29"/>
      <c r="E149" s="38"/>
      <c r="F149" s="30"/>
      <c r="G149" s="30"/>
      <c r="H149" s="30"/>
      <c r="I149" s="30"/>
      <c r="J149" s="35" t="s">
        <v>204</v>
      </c>
      <c r="K149" s="63" t="s">
        <v>2</v>
      </c>
      <c r="L149" s="63">
        <v>320</v>
      </c>
      <c r="M149" s="63"/>
      <c r="N149" s="60">
        <v>320</v>
      </c>
      <c r="O149" s="32" t="s">
        <v>51</v>
      </c>
      <c r="P149" s="30"/>
      <c r="Q149" s="4"/>
      <c r="R149" s="4"/>
      <c r="S149" s="4"/>
      <c r="T149" s="73"/>
      <c r="U149" s="77" t="s">
        <v>488</v>
      </c>
      <c r="V149" s="4"/>
      <c r="W149" s="4"/>
      <c r="X149" s="4"/>
    </row>
    <row r="150" spans="1:24" ht="20.100000000000001" customHeight="1">
      <c r="A150" s="4" t="s">
        <v>246</v>
      </c>
      <c r="B150" s="35" t="s">
        <v>247</v>
      </c>
      <c r="C150" s="29" t="s">
        <v>248</v>
      </c>
      <c r="D150" s="29"/>
      <c r="E150" s="38"/>
      <c r="F150" s="30"/>
      <c r="G150" s="30"/>
      <c r="H150" s="30"/>
      <c r="I150" s="30"/>
      <c r="J150" s="35" t="s">
        <v>232</v>
      </c>
      <c r="K150" s="63" t="s">
        <v>2</v>
      </c>
      <c r="L150" s="63">
        <v>210</v>
      </c>
      <c r="M150" s="63"/>
      <c r="N150" s="60">
        <v>210</v>
      </c>
      <c r="O150" s="32" t="s">
        <v>51</v>
      </c>
      <c r="P150" s="30">
        <v>-20</v>
      </c>
      <c r="Q150" s="4">
        <v>230</v>
      </c>
      <c r="R150" s="4"/>
      <c r="S150" s="4">
        <v>500</v>
      </c>
      <c r="T150" s="73">
        <v>50</v>
      </c>
      <c r="U150" s="77" t="s">
        <v>487</v>
      </c>
      <c r="V150" s="4"/>
      <c r="W150" s="4"/>
      <c r="X150" s="4"/>
    </row>
    <row r="151" spans="1:24" ht="20.100000000000001" customHeight="1">
      <c r="A151" s="4" t="s">
        <v>246</v>
      </c>
      <c r="B151" s="35" t="s">
        <v>247</v>
      </c>
      <c r="C151" s="29" t="s">
        <v>248</v>
      </c>
      <c r="D151" s="29"/>
      <c r="E151" s="38"/>
      <c r="F151" s="30"/>
      <c r="G151" s="30"/>
      <c r="H151" s="30"/>
      <c r="I151" s="30"/>
      <c r="J151" s="35" t="s">
        <v>107</v>
      </c>
      <c r="K151" s="63" t="s">
        <v>2</v>
      </c>
      <c r="L151" s="63">
        <v>320</v>
      </c>
      <c r="M151" s="63"/>
      <c r="N151" s="60">
        <v>320</v>
      </c>
      <c r="O151" s="32" t="s">
        <v>51</v>
      </c>
      <c r="P151" s="30"/>
      <c r="Q151" s="4"/>
      <c r="R151" s="4"/>
      <c r="S151" s="4"/>
      <c r="T151" s="73"/>
      <c r="U151" s="77" t="s">
        <v>458</v>
      </c>
      <c r="V151" s="4"/>
      <c r="W151" s="4"/>
      <c r="X151" s="4"/>
    </row>
    <row r="152" spans="1:24" ht="20.100000000000001" customHeight="1">
      <c r="A152" s="4" t="s">
        <v>249</v>
      </c>
      <c r="B152" s="35" t="s">
        <v>250</v>
      </c>
      <c r="C152" s="29" t="s">
        <v>251</v>
      </c>
      <c r="D152" s="29"/>
      <c r="E152" s="38"/>
      <c r="F152" s="30"/>
      <c r="G152" s="30"/>
      <c r="H152" s="30"/>
      <c r="I152" s="30"/>
      <c r="J152" s="35" t="s">
        <v>107</v>
      </c>
      <c r="K152" s="63" t="s">
        <v>252</v>
      </c>
      <c r="L152" s="63">
        <v>300</v>
      </c>
      <c r="M152" s="63"/>
      <c r="N152" s="60">
        <v>300</v>
      </c>
      <c r="O152" s="32" t="s">
        <v>51</v>
      </c>
      <c r="P152" s="30"/>
      <c r="Q152" s="4">
        <v>230</v>
      </c>
      <c r="R152" s="4"/>
      <c r="S152" s="4">
        <v>600</v>
      </c>
      <c r="T152" s="73">
        <v>50</v>
      </c>
      <c r="U152" s="77" t="s">
        <v>458</v>
      </c>
      <c r="V152" s="4"/>
      <c r="W152" s="4"/>
      <c r="X152" s="4"/>
    </row>
    <row r="153" spans="1:24" ht="20.100000000000001" customHeight="1">
      <c r="A153" s="4"/>
      <c r="B153" s="35" t="s">
        <v>531</v>
      </c>
      <c r="C153" s="29"/>
      <c r="D153" s="29"/>
      <c r="E153" s="38"/>
      <c r="F153" s="30"/>
      <c r="G153" s="30"/>
      <c r="H153" s="30"/>
      <c r="I153" s="30"/>
      <c r="J153" s="35"/>
      <c r="K153" s="63"/>
      <c r="L153" s="63"/>
      <c r="M153" s="63"/>
      <c r="N153" s="60"/>
      <c r="O153" s="32"/>
      <c r="P153" s="30"/>
      <c r="Q153" s="4"/>
      <c r="R153" s="4"/>
      <c r="S153" s="4"/>
      <c r="T153" s="73"/>
      <c r="U153" s="77"/>
      <c r="V153" s="4"/>
      <c r="W153" s="4"/>
      <c r="X153" s="4"/>
    </row>
    <row r="154" spans="1:24" ht="20.100000000000001" customHeight="1">
      <c r="A154" s="4" t="s">
        <v>240</v>
      </c>
      <c r="B154" s="35" t="s">
        <v>241</v>
      </c>
      <c r="C154" s="29" t="s">
        <v>242</v>
      </c>
      <c r="D154" s="29"/>
      <c r="E154" s="38"/>
      <c r="F154" s="30">
        <v>36.380000000000003</v>
      </c>
      <c r="G154" s="30"/>
      <c r="H154" s="30"/>
      <c r="I154" s="30"/>
      <c r="J154" s="35" t="s">
        <v>219</v>
      </c>
      <c r="K154" s="63" t="s">
        <v>2</v>
      </c>
      <c r="L154" s="63">
        <v>280</v>
      </c>
      <c r="M154" s="63"/>
      <c r="N154" s="60">
        <v>280</v>
      </c>
      <c r="O154" s="32" t="s">
        <v>51</v>
      </c>
      <c r="P154" s="30"/>
      <c r="Q154" s="4"/>
      <c r="R154" s="4"/>
      <c r="S154" s="4"/>
      <c r="T154" s="73"/>
      <c r="U154" s="77" t="s">
        <v>488</v>
      </c>
      <c r="V154" s="4"/>
      <c r="W154" s="4"/>
      <c r="X154" s="4"/>
    </row>
    <row r="155" spans="1:24" ht="20.100000000000001" customHeight="1">
      <c r="A155" s="4" t="s">
        <v>470</v>
      </c>
      <c r="B155" s="35" t="s">
        <v>469</v>
      </c>
      <c r="C155" s="29" t="s">
        <v>469</v>
      </c>
      <c r="D155" s="29"/>
      <c r="E155" s="35" t="s">
        <v>140</v>
      </c>
      <c r="F155" s="30"/>
      <c r="G155" s="30"/>
      <c r="H155" s="30"/>
      <c r="I155" s="30"/>
      <c r="J155" s="35"/>
      <c r="K155" s="63" t="s">
        <v>82</v>
      </c>
      <c r="L155" s="63">
        <v>200</v>
      </c>
      <c r="M155" s="63"/>
      <c r="N155" s="60">
        <v>200</v>
      </c>
      <c r="O155" s="32" t="s">
        <v>51</v>
      </c>
      <c r="P155" s="30"/>
      <c r="Q155" s="4"/>
      <c r="R155" s="4"/>
      <c r="S155" s="4"/>
      <c r="T155" s="73"/>
      <c r="U155" s="77" t="s">
        <v>493</v>
      </c>
      <c r="V155" s="4"/>
      <c r="W155" s="4"/>
      <c r="X155" s="4"/>
    </row>
    <row r="156" spans="1:24" ht="20.100000000000001" customHeight="1">
      <c r="A156" s="4" t="s">
        <v>417</v>
      </c>
      <c r="B156" s="35" t="s">
        <v>416</v>
      </c>
      <c r="C156" s="29" t="s">
        <v>416</v>
      </c>
      <c r="D156" s="29"/>
      <c r="E156" s="35" t="s">
        <v>200</v>
      </c>
      <c r="F156" s="30"/>
      <c r="G156" s="30"/>
      <c r="H156" s="30"/>
      <c r="I156" s="30"/>
      <c r="J156" s="38"/>
      <c r="K156" s="63" t="s">
        <v>82</v>
      </c>
      <c r="L156" s="63">
        <v>190</v>
      </c>
      <c r="M156" s="63"/>
      <c r="N156" s="60">
        <v>190</v>
      </c>
      <c r="O156" s="32" t="s">
        <v>51</v>
      </c>
      <c r="P156" s="30"/>
      <c r="Q156" s="4">
        <v>230</v>
      </c>
      <c r="R156" s="4">
        <v>1.5</v>
      </c>
      <c r="S156" s="4"/>
      <c r="T156" s="73">
        <v>50</v>
      </c>
      <c r="U156" s="77" t="s">
        <v>491</v>
      </c>
      <c r="V156" s="4"/>
      <c r="W156" s="4"/>
      <c r="X156" s="4"/>
    </row>
    <row r="157" spans="1:24" ht="20.100000000000001" customHeight="1">
      <c r="A157" s="4" t="s">
        <v>468</v>
      </c>
      <c r="B157" s="35" t="s">
        <v>416</v>
      </c>
      <c r="C157" s="29" t="s">
        <v>416</v>
      </c>
      <c r="D157" s="29"/>
      <c r="E157" s="35"/>
      <c r="F157" s="30"/>
      <c r="G157" s="30"/>
      <c r="H157" s="30"/>
      <c r="I157" s="30"/>
      <c r="J157" s="38"/>
      <c r="K157" s="63" t="s">
        <v>82</v>
      </c>
      <c r="L157" s="63">
        <v>200</v>
      </c>
      <c r="M157" s="63"/>
      <c r="N157" s="60">
        <v>200</v>
      </c>
      <c r="O157" s="32" t="s">
        <v>51</v>
      </c>
      <c r="P157" s="30"/>
      <c r="Q157" s="4"/>
      <c r="R157" s="4">
        <v>1.5</v>
      </c>
      <c r="S157" s="4"/>
      <c r="T157" s="73">
        <v>50</v>
      </c>
      <c r="U157" s="80"/>
      <c r="V157" s="4"/>
      <c r="W157" s="4"/>
      <c r="X157" s="4"/>
    </row>
    <row r="158" spans="1:24" ht="20.100000000000001" customHeight="1">
      <c r="A158" s="4" t="s">
        <v>287</v>
      </c>
      <c r="B158" s="35" t="s">
        <v>176</v>
      </c>
      <c r="C158" s="29" t="s">
        <v>245</v>
      </c>
      <c r="D158" s="29"/>
      <c r="E158" s="39" t="s">
        <v>75</v>
      </c>
      <c r="F158" s="30"/>
      <c r="G158" s="30"/>
      <c r="H158" s="30"/>
      <c r="I158" s="30"/>
      <c r="J158" s="38"/>
      <c r="K158" s="63" t="s">
        <v>2</v>
      </c>
      <c r="L158" s="63">
        <v>320</v>
      </c>
      <c r="M158" s="63"/>
      <c r="N158" s="60">
        <v>320</v>
      </c>
      <c r="O158" s="32" t="s">
        <v>51</v>
      </c>
      <c r="P158" s="30" t="s">
        <v>303</v>
      </c>
      <c r="Q158" s="4">
        <v>230</v>
      </c>
      <c r="R158" s="4">
        <v>1.7</v>
      </c>
      <c r="S158" s="4"/>
      <c r="T158" s="73">
        <v>50</v>
      </c>
      <c r="U158" s="77" t="s">
        <v>441</v>
      </c>
      <c r="V158" s="4"/>
      <c r="W158" s="4"/>
      <c r="X158" s="4"/>
    </row>
    <row r="159" spans="1:24" ht="20.100000000000001" customHeight="1">
      <c r="A159" s="4" t="s">
        <v>287</v>
      </c>
      <c r="B159" s="35" t="s">
        <v>176</v>
      </c>
      <c r="C159" s="29" t="s">
        <v>245</v>
      </c>
      <c r="D159" s="29"/>
      <c r="E159" s="39" t="s">
        <v>439</v>
      </c>
      <c r="F159" s="30"/>
      <c r="G159" s="30"/>
      <c r="H159" s="30"/>
      <c r="I159" s="30"/>
      <c r="J159" s="38"/>
      <c r="K159" s="63" t="s">
        <v>82</v>
      </c>
      <c r="L159" s="63"/>
      <c r="M159" s="63"/>
      <c r="N159" s="60"/>
      <c r="O159" s="32" t="s">
        <v>51</v>
      </c>
      <c r="P159" s="30"/>
      <c r="Q159" s="4"/>
      <c r="R159" s="4"/>
      <c r="S159" s="4"/>
      <c r="T159" s="73"/>
      <c r="U159" s="77" t="s">
        <v>489</v>
      </c>
      <c r="V159" s="4"/>
      <c r="W159" s="4"/>
      <c r="X159" s="4"/>
    </row>
    <row r="160" spans="1:24" ht="20.100000000000001" customHeight="1">
      <c r="A160" s="4" t="s">
        <v>72</v>
      </c>
      <c r="B160" s="35" t="s">
        <v>73</v>
      </c>
      <c r="C160" s="29" t="s">
        <v>74</v>
      </c>
      <c r="D160" s="29"/>
      <c r="E160" s="35" t="s">
        <v>75</v>
      </c>
      <c r="F160" s="30"/>
      <c r="G160" s="30"/>
      <c r="H160" s="30"/>
      <c r="I160" s="30"/>
      <c r="J160" s="38"/>
      <c r="K160" s="63" t="s">
        <v>2</v>
      </c>
      <c r="L160" s="63">
        <v>320</v>
      </c>
      <c r="M160" s="63"/>
      <c r="N160" s="60">
        <v>320</v>
      </c>
      <c r="O160" s="32" t="s">
        <v>51</v>
      </c>
      <c r="P160" s="30"/>
      <c r="Q160" s="4"/>
      <c r="R160" s="4"/>
      <c r="S160" s="4"/>
      <c r="T160" s="73"/>
      <c r="U160" s="77" t="s">
        <v>441</v>
      </c>
      <c r="V160" s="4"/>
      <c r="W160" s="4"/>
      <c r="X160" s="4"/>
    </row>
    <row r="161" spans="1:24" ht="20.100000000000001" customHeight="1">
      <c r="A161" s="4" t="s">
        <v>72</v>
      </c>
      <c r="B161" s="35" t="s">
        <v>73</v>
      </c>
      <c r="C161" s="29" t="s">
        <v>74</v>
      </c>
      <c r="D161" s="29"/>
      <c r="E161" s="35" t="s">
        <v>439</v>
      </c>
      <c r="F161" s="30"/>
      <c r="G161" s="30"/>
      <c r="H161" s="30"/>
      <c r="I161" s="30"/>
      <c r="J161" s="38"/>
      <c r="K161" s="63" t="s">
        <v>82</v>
      </c>
      <c r="L161" s="63">
        <v>270</v>
      </c>
      <c r="M161" s="63"/>
      <c r="N161" s="60">
        <v>270</v>
      </c>
      <c r="O161" s="32" t="s">
        <v>51</v>
      </c>
      <c r="P161" s="30"/>
      <c r="Q161" s="4"/>
      <c r="R161" s="4"/>
      <c r="S161" s="4"/>
      <c r="T161" s="73"/>
      <c r="U161" s="77" t="s">
        <v>489</v>
      </c>
      <c r="V161" s="4"/>
      <c r="W161" s="4"/>
      <c r="X161" s="4"/>
    </row>
    <row r="162" spans="1:24" ht="20.100000000000001" customHeight="1">
      <c r="A162" s="4" t="s">
        <v>72</v>
      </c>
      <c r="B162" s="35" t="s">
        <v>73</v>
      </c>
      <c r="C162" s="29" t="s">
        <v>74</v>
      </c>
      <c r="D162" s="29"/>
      <c r="E162" s="35" t="s">
        <v>439</v>
      </c>
      <c r="F162" s="30"/>
      <c r="G162" s="30"/>
      <c r="H162" s="30"/>
      <c r="I162" s="30"/>
      <c r="J162" s="38"/>
      <c r="K162" s="63" t="s">
        <v>82</v>
      </c>
      <c r="L162" s="63">
        <v>320</v>
      </c>
      <c r="M162" s="63"/>
      <c r="N162" s="60">
        <v>320</v>
      </c>
      <c r="O162" s="32" t="s">
        <v>51</v>
      </c>
      <c r="P162" s="30"/>
      <c r="Q162" s="4"/>
      <c r="R162" s="4"/>
      <c r="S162" s="4"/>
      <c r="T162" s="73"/>
      <c r="U162" s="77" t="s">
        <v>489</v>
      </c>
      <c r="V162" s="4"/>
      <c r="W162" s="4"/>
      <c r="X162" s="4" t="s">
        <v>476</v>
      </c>
    </row>
    <row r="163" spans="1:24" ht="20.100000000000001" customHeight="1">
      <c r="A163" s="4" t="s">
        <v>178</v>
      </c>
      <c r="B163" s="35" t="s">
        <v>177</v>
      </c>
      <c r="C163" s="29" t="s">
        <v>243</v>
      </c>
      <c r="D163" s="29"/>
      <c r="E163" s="35" t="s">
        <v>219</v>
      </c>
      <c r="F163" s="30"/>
      <c r="G163" s="30"/>
      <c r="H163" s="30"/>
      <c r="I163" s="30"/>
      <c r="J163" s="38"/>
      <c r="K163" s="63" t="s">
        <v>2</v>
      </c>
      <c r="L163" s="63">
        <v>270</v>
      </c>
      <c r="M163" s="63"/>
      <c r="N163" s="60">
        <v>270</v>
      </c>
      <c r="O163" s="32" t="s">
        <v>51</v>
      </c>
      <c r="P163" s="30"/>
      <c r="Q163" s="4"/>
      <c r="R163" s="4"/>
      <c r="S163" s="4"/>
      <c r="T163" s="73"/>
      <c r="U163" s="77" t="s">
        <v>488</v>
      </c>
      <c r="V163" s="4"/>
      <c r="W163" s="4"/>
      <c r="X163" s="4"/>
    </row>
    <row r="164" spans="1:24" ht="20.100000000000001" customHeight="1">
      <c r="A164" s="4"/>
      <c r="B164" s="35" t="s">
        <v>519</v>
      </c>
      <c r="C164" s="29"/>
      <c r="D164" s="29"/>
      <c r="E164" s="35"/>
      <c r="F164" s="30"/>
      <c r="G164" s="30"/>
      <c r="H164" s="30"/>
      <c r="I164" s="30"/>
      <c r="J164" s="38"/>
      <c r="K164" s="63"/>
      <c r="L164" s="63"/>
      <c r="M164" s="63"/>
      <c r="N164" s="60"/>
      <c r="O164" s="32"/>
      <c r="P164" s="30"/>
      <c r="Q164" s="4"/>
      <c r="R164" s="4"/>
      <c r="S164" s="4"/>
      <c r="T164" s="73"/>
      <c r="U164" s="77"/>
      <c r="V164" s="4"/>
      <c r="W164" s="4"/>
      <c r="X164" s="4"/>
    </row>
    <row r="165" spans="1:24" ht="20.100000000000001" customHeight="1">
      <c r="A165" s="4"/>
      <c r="B165" s="35" t="s">
        <v>522</v>
      </c>
      <c r="C165" s="29"/>
      <c r="D165" s="29"/>
      <c r="E165" s="35"/>
      <c r="F165" s="30"/>
      <c r="G165" s="30"/>
      <c r="H165" s="30"/>
      <c r="I165" s="30"/>
      <c r="J165" s="38"/>
      <c r="K165" s="63"/>
      <c r="L165" s="63"/>
      <c r="M165" s="63"/>
      <c r="N165" s="60"/>
      <c r="O165" s="32"/>
      <c r="P165" s="30"/>
      <c r="Q165" s="4"/>
      <c r="R165" s="4"/>
      <c r="S165" s="4"/>
      <c r="T165" s="73"/>
      <c r="U165" s="77"/>
      <c r="V165" s="4"/>
      <c r="W165" s="4"/>
      <c r="X165" s="4"/>
    </row>
    <row r="166" spans="1:24" ht="20.100000000000001" customHeight="1">
      <c r="A166" s="4"/>
      <c r="B166" s="35" t="s">
        <v>520</v>
      </c>
      <c r="C166" s="29"/>
      <c r="D166" s="29"/>
      <c r="E166" s="35"/>
      <c r="F166" s="30"/>
      <c r="G166" s="30"/>
      <c r="H166" s="30"/>
      <c r="I166" s="30"/>
      <c r="J166" s="38"/>
      <c r="K166" s="63"/>
      <c r="L166" s="63"/>
      <c r="M166" s="63"/>
      <c r="N166" s="60"/>
      <c r="O166" s="32"/>
      <c r="P166" s="30"/>
      <c r="Q166" s="4"/>
      <c r="R166" s="4"/>
      <c r="S166" s="4"/>
      <c r="T166" s="73"/>
      <c r="U166" s="77"/>
      <c r="V166" s="4"/>
      <c r="W166" s="4"/>
      <c r="X166" s="4"/>
    </row>
    <row r="167" spans="1:24" ht="20.100000000000001" customHeight="1">
      <c r="A167" s="4"/>
      <c r="B167" s="35" t="s">
        <v>521</v>
      </c>
      <c r="C167" s="29"/>
      <c r="D167" s="29"/>
      <c r="E167" s="35"/>
      <c r="F167" s="30"/>
      <c r="G167" s="30"/>
      <c r="H167" s="30"/>
      <c r="I167" s="30"/>
      <c r="J167" s="38"/>
      <c r="K167" s="63"/>
      <c r="L167" s="63"/>
      <c r="M167" s="63"/>
      <c r="N167" s="60"/>
      <c r="O167" s="32"/>
      <c r="P167" s="30"/>
      <c r="Q167" s="4"/>
      <c r="R167" s="4"/>
      <c r="S167" s="4"/>
      <c r="T167" s="73"/>
      <c r="U167" s="77"/>
      <c r="V167" s="4"/>
      <c r="W167" s="4"/>
      <c r="X167" s="4"/>
    </row>
    <row r="168" spans="1:24" ht="20.100000000000001" customHeight="1">
      <c r="A168" s="4"/>
      <c r="B168" s="35" t="s">
        <v>304</v>
      </c>
      <c r="C168" s="29"/>
      <c r="D168" s="29"/>
      <c r="E168" s="38"/>
      <c r="F168" s="30"/>
      <c r="G168" s="30"/>
      <c r="H168" s="30"/>
      <c r="I168" s="30"/>
      <c r="J168" s="35"/>
      <c r="K168" s="63" t="s">
        <v>82</v>
      </c>
      <c r="L168" s="63">
        <v>410</v>
      </c>
      <c r="M168" s="63"/>
      <c r="N168" s="60">
        <v>410</v>
      </c>
      <c r="O168" s="32" t="s">
        <v>274</v>
      </c>
      <c r="P168" s="34" t="s">
        <v>305</v>
      </c>
      <c r="Q168" s="4" t="s">
        <v>306</v>
      </c>
      <c r="R168" s="4">
        <v>3.2</v>
      </c>
      <c r="S168" s="4">
        <v>930</v>
      </c>
      <c r="T168" s="73">
        <v>50</v>
      </c>
      <c r="U168" s="80"/>
      <c r="V168" s="4"/>
      <c r="W168" s="4"/>
      <c r="X168" s="4"/>
    </row>
    <row r="169" spans="1:24" ht="47.25">
      <c r="A169" s="4"/>
      <c r="B169" s="35" t="s">
        <v>309</v>
      </c>
      <c r="C169" s="29"/>
      <c r="D169" s="29"/>
      <c r="E169" s="35" t="s">
        <v>200</v>
      </c>
      <c r="F169" s="30"/>
      <c r="G169" s="30"/>
      <c r="H169" s="30"/>
      <c r="I169" s="30"/>
      <c r="J169" s="35" t="s">
        <v>310</v>
      </c>
      <c r="K169" s="64" t="s">
        <v>308</v>
      </c>
      <c r="L169" s="63"/>
      <c r="M169" s="63"/>
      <c r="N169" s="60"/>
      <c r="O169" s="32" t="s">
        <v>51</v>
      </c>
      <c r="P169" s="34"/>
      <c r="Q169" s="4"/>
      <c r="R169" s="4"/>
      <c r="S169" s="4"/>
      <c r="T169" s="73"/>
      <c r="U169" s="77" t="s">
        <v>494</v>
      </c>
      <c r="V169" s="4"/>
      <c r="W169" s="4"/>
      <c r="X169" s="4"/>
    </row>
    <row r="170" spans="1:24" ht="20.100000000000001" customHeight="1">
      <c r="A170" s="4" t="s">
        <v>350</v>
      </c>
      <c r="B170" s="35" t="s">
        <v>302</v>
      </c>
      <c r="C170" s="29"/>
      <c r="D170" s="29"/>
      <c r="E170" s="35" t="s">
        <v>349</v>
      </c>
      <c r="F170" s="30"/>
      <c r="G170" s="30"/>
      <c r="H170" s="30"/>
      <c r="I170" s="30"/>
      <c r="J170" s="35"/>
      <c r="K170" s="63" t="s">
        <v>82</v>
      </c>
      <c r="L170" s="63">
        <v>80</v>
      </c>
      <c r="M170" s="63"/>
      <c r="N170" s="60">
        <v>80</v>
      </c>
      <c r="O170" s="32" t="s">
        <v>50</v>
      </c>
      <c r="P170" s="30"/>
      <c r="Q170" s="4">
        <v>230</v>
      </c>
      <c r="R170" s="4">
        <v>0.93</v>
      </c>
      <c r="S170" s="4">
        <v>106</v>
      </c>
      <c r="T170" s="73">
        <v>50</v>
      </c>
      <c r="U170" s="77" t="s">
        <v>491</v>
      </c>
      <c r="V170" s="4"/>
      <c r="W170" s="4"/>
      <c r="X170" s="4"/>
    </row>
    <row r="171" spans="1:24" ht="20.100000000000001" customHeight="1">
      <c r="A171" s="4" t="s">
        <v>78</v>
      </c>
      <c r="B171" s="35" t="s">
        <v>79</v>
      </c>
      <c r="C171" s="29" t="s">
        <v>80</v>
      </c>
      <c r="D171" s="29"/>
      <c r="E171" s="35" t="s">
        <v>81</v>
      </c>
      <c r="F171" s="30"/>
      <c r="G171" s="30"/>
      <c r="H171" s="30"/>
      <c r="I171" s="30"/>
      <c r="J171" s="38"/>
      <c r="K171" s="63" t="s">
        <v>82</v>
      </c>
      <c r="L171" s="63">
        <v>50</v>
      </c>
      <c r="M171" s="63"/>
      <c r="N171" s="60">
        <v>50</v>
      </c>
      <c r="O171" s="32" t="s">
        <v>50</v>
      </c>
      <c r="P171" s="30"/>
      <c r="Q171" s="4"/>
      <c r="R171" s="4"/>
      <c r="S171" s="4"/>
      <c r="T171" s="73"/>
      <c r="U171" s="80"/>
      <c r="V171" s="4"/>
      <c r="W171" s="4"/>
      <c r="X171" s="4"/>
    </row>
    <row r="172" spans="1:24" ht="20.100000000000001" customHeight="1">
      <c r="A172" s="4" t="s">
        <v>78</v>
      </c>
      <c r="B172" s="35" t="s">
        <v>79</v>
      </c>
      <c r="C172" s="29" t="s">
        <v>80</v>
      </c>
      <c r="D172" s="29"/>
      <c r="E172" s="35" t="s">
        <v>299</v>
      </c>
      <c r="F172" s="30"/>
      <c r="G172" s="30"/>
      <c r="H172" s="30"/>
      <c r="I172" s="30"/>
      <c r="J172" s="38"/>
      <c r="K172" s="63" t="s">
        <v>82</v>
      </c>
      <c r="L172" s="63">
        <v>80</v>
      </c>
      <c r="M172" s="63"/>
      <c r="N172" s="60">
        <v>80</v>
      </c>
      <c r="O172" s="32" t="s">
        <v>50</v>
      </c>
      <c r="P172" s="30"/>
      <c r="Q172" s="4">
        <v>230</v>
      </c>
      <c r="R172" s="4">
        <v>0.93</v>
      </c>
      <c r="S172" s="4">
        <v>106</v>
      </c>
      <c r="T172" s="73">
        <v>50</v>
      </c>
      <c r="U172" s="80"/>
      <c r="V172" s="4"/>
      <c r="W172" s="4"/>
      <c r="X172" s="4"/>
    </row>
    <row r="173" spans="1:24" ht="20.100000000000001" customHeight="1">
      <c r="A173" s="4" t="s">
        <v>289</v>
      </c>
      <c r="B173" s="35" t="s">
        <v>288</v>
      </c>
      <c r="C173" s="29" t="s">
        <v>290</v>
      </c>
      <c r="D173" s="29"/>
      <c r="E173" s="35" t="s">
        <v>140</v>
      </c>
      <c r="F173" s="30"/>
      <c r="G173" s="30"/>
      <c r="H173" s="30"/>
      <c r="I173" s="30"/>
      <c r="J173" s="38"/>
      <c r="K173" s="63" t="s">
        <v>82</v>
      </c>
      <c r="L173" s="63"/>
      <c r="M173" s="63"/>
      <c r="N173" s="60"/>
      <c r="O173" s="32" t="s">
        <v>50</v>
      </c>
      <c r="P173" s="30"/>
      <c r="Q173" s="4"/>
      <c r="R173" s="4"/>
      <c r="S173" s="4"/>
      <c r="T173" s="73"/>
      <c r="U173" s="77" t="s">
        <v>493</v>
      </c>
      <c r="V173" s="4"/>
      <c r="W173" s="4"/>
      <c r="X173" s="4"/>
    </row>
    <row r="174" spans="1:24" ht="20.100000000000001" customHeight="1">
      <c r="A174" s="4" t="s">
        <v>351</v>
      </c>
      <c r="B174" s="35" t="s">
        <v>352</v>
      </c>
      <c r="C174" s="29" t="s">
        <v>353</v>
      </c>
      <c r="D174" s="29"/>
      <c r="E174" s="35" t="s">
        <v>354</v>
      </c>
      <c r="F174" s="30"/>
      <c r="G174" s="30"/>
      <c r="H174" s="30"/>
      <c r="I174" s="30"/>
      <c r="J174" s="38"/>
      <c r="K174" s="63"/>
      <c r="L174" s="63"/>
      <c r="M174" s="63"/>
      <c r="N174" s="60"/>
      <c r="O174" s="32" t="s">
        <v>50</v>
      </c>
      <c r="P174" s="30"/>
      <c r="Q174" s="4"/>
      <c r="R174" s="4"/>
      <c r="S174" s="4"/>
      <c r="T174" s="73"/>
      <c r="U174" s="78" t="s">
        <v>441</v>
      </c>
      <c r="V174" s="4"/>
      <c r="W174" s="4"/>
      <c r="X174" s="4"/>
    </row>
    <row r="175" spans="1:24" ht="20.100000000000001" customHeight="1">
      <c r="A175" s="4" t="s">
        <v>351</v>
      </c>
      <c r="B175" s="35" t="s">
        <v>352</v>
      </c>
      <c r="C175" s="29" t="s">
        <v>353</v>
      </c>
      <c r="D175" s="29"/>
      <c r="E175" s="35" t="s">
        <v>388</v>
      </c>
      <c r="F175" s="30"/>
      <c r="G175" s="30"/>
      <c r="H175" s="30"/>
      <c r="I175" s="30"/>
      <c r="J175" s="38"/>
      <c r="K175" s="63" t="s">
        <v>82</v>
      </c>
      <c r="L175" s="63">
        <v>70</v>
      </c>
      <c r="M175" s="63"/>
      <c r="N175" s="60">
        <v>70</v>
      </c>
      <c r="O175" s="32" t="s">
        <v>50</v>
      </c>
      <c r="P175" s="30"/>
      <c r="Q175" s="4"/>
      <c r="R175" s="4"/>
      <c r="S175" s="4"/>
      <c r="T175" s="73"/>
      <c r="U175" s="80"/>
      <c r="V175" s="4"/>
      <c r="W175" s="4"/>
      <c r="X175" s="4"/>
    </row>
    <row r="176" spans="1:24" ht="20.100000000000001" customHeight="1">
      <c r="A176" s="4"/>
      <c r="B176" s="35" t="s">
        <v>300</v>
      </c>
      <c r="C176" s="29"/>
      <c r="D176" s="29"/>
      <c r="E176" s="35" t="s">
        <v>301</v>
      </c>
      <c r="F176" s="30"/>
      <c r="G176" s="30"/>
      <c r="H176" s="30"/>
      <c r="I176" s="30"/>
      <c r="J176" s="38"/>
      <c r="K176" s="63" t="s">
        <v>82</v>
      </c>
      <c r="L176" s="63">
        <v>95</v>
      </c>
      <c r="M176" s="63"/>
      <c r="N176" s="60">
        <v>95</v>
      </c>
      <c r="O176" s="32" t="s">
        <v>50</v>
      </c>
      <c r="P176" s="30"/>
      <c r="Q176" s="4">
        <v>230</v>
      </c>
      <c r="R176" s="4">
        <v>1.1599999999999999</v>
      </c>
      <c r="S176" s="4">
        <v>165</v>
      </c>
      <c r="T176" s="73">
        <v>50</v>
      </c>
      <c r="U176" s="80"/>
      <c r="V176" s="4"/>
      <c r="W176" s="4"/>
      <c r="X176" s="4"/>
    </row>
    <row r="177" spans="1:24" ht="20.100000000000001" customHeight="1">
      <c r="A177" s="4" t="s">
        <v>258</v>
      </c>
      <c r="B177" s="35" t="s">
        <v>256</v>
      </c>
      <c r="C177" s="29" t="s">
        <v>257</v>
      </c>
      <c r="D177" s="29"/>
      <c r="E177" s="35" t="s">
        <v>260</v>
      </c>
      <c r="F177" s="30"/>
      <c r="G177" s="30"/>
      <c r="H177" s="30"/>
      <c r="I177" s="30"/>
      <c r="J177" s="38"/>
      <c r="K177" s="63" t="s">
        <v>82</v>
      </c>
      <c r="L177" s="63">
        <v>165</v>
      </c>
      <c r="M177" s="63"/>
      <c r="N177" s="60">
        <v>165</v>
      </c>
      <c r="O177" s="32" t="s">
        <v>52</v>
      </c>
      <c r="P177" s="30"/>
      <c r="Q177" s="4">
        <v>220</v>
      </c>
      <c r="R177" s="4"/>
      <c r="S177" s="4">
        <v>320</v>
      </c>
      <c r="T177" s="73">
        <v>50</v>
      </c>
      <c r="U177" s="77" t="s">
        <v>489</v>
      </c>
      <c r="V177" s="4"/>
      <c r="W177" s="4"/>
      <c r="X177" s="4"/>
    </row>
    <row r="178" spans="1:24" ht="20.100000000000001" customHeight="1">
      <c r="A178" s="4" t="s">
        <v>258</v>
      </c>
      <c r="B178" s="35" t="s">
        <v>256</v>
      </c>
      <c r="C178" s="29" t="s">
        <v>257</v>
      </c>
      <c r="D178" s="29"/>
      <c r="E178" s="35" t="s">
        <v>388</v>
      </c>
      <c r="F178" s="30"/>
      <c r="G178" s="30"/>
      <c r="H178" s="30"/>
      <c r="I178" s="30"/>
      <c r="J178" s="38"/>
      <c r="K178" s="63" t="s">
        <v>82</v>
      </c>
      <c r="L178" s="63">
        <v>165</v>
      </c>
      <c r="M178" s="63"/>
      <c r="N178" s="60">
        <v>165</v>
      </c>
      <c r="O178" s="32" t="s">
        <v>52</v>
      </c>
      <c r="P178" s="30"/>
      <c r="Q178" s="4">
        <v>220</v>
      </c>
      <c r="R178" s="4"/>
      <c r="S178" s="4">
        <v>320</v>
      </c>
      <c r="T178" s="73">
        <v>50</v>
      </c>
      <c r="U178" s="80"/>
      <c r="V178" s="4"/>
      <c r="W178" s="4"/>
      <c r="X178" s="4"/>
    </row>
    <row r="179" spans="1:24" ht="20.100000000000001" customHeight="1">
      <c r="A179" s="4"/>
      <c r="B179" s="35" t="s">
        <v>291</v>
      </c>
      <c r="C179" s="29"/>
      <c r="D179" s="29"/>
      <c r="E179" s="35" t="s">
        <v>292</v>
      </c>
      <c r="F179" s="30"/>
      <c r="G179" s="30"/>
      <c r="H179" s="30"/>
      <c r="I179" s="30"/>
      <c r="J179" s="38"/>
      <c r="K179" s="63" t="s">
        <v>82</v>
      </c>
      <c r="L179" s="63"/>
      <c r="M179" s="63"/>
      <c r="N179" s="60"/>
      <c r="O179" s="32"/>
      <c r="P179" s="30"/>
      <c r="Q179" s="4"/>
      <c r="R179" s="4"/>
      <c r="S179" s="4"/>
      <c r="T179" s="73"/>
      <c r="U179" s="80"/>
      <c r="V179" s="4"/>
      <c r="W179" s="4"/>
      <c r="X179" s="4"/>
    </row>
    <row r="180" spans="1:24" ht="20.100000000000001" customHeight="1">
      <c r="A180" s="4" t="s">
        <v>270</v>
      </c>
      <c r="B180" s="35" t="s">
        <v>267</v>
      </c>
      <c r="C180" s="29"/>
      <c r="D180" s="29"/>
      <c r="E180" s="38"/>
      <c r="F180" s="30"/>
      <c r="G180" s="30"/>
      <c r="H180" s="30"/>
      <c r="I180" s="30"/>
      <c r="J180" s="35" t="s">
        <v>268</v>
      </c>
      <c r="K180" s="63" t="s">
        <v>316</v>
      </c>
      <c r="L180" s="63">
        <v>48</v>
      </c>
      <c r="M180" s="63"/>
      <c r="N180" s="60">
        <v>48</v>
      </c>
      <c r="O180" s="32" t="s">
        <v>269</v>
      </c>
      <c r="P180" s="30"/>
      <c r="Q180" s="4"/>
      <c r="R180" s="4"/>
      <c r="S180" s="4"/>
      <c r="T180" s="73"/>
      <c r="U180" s="80"/>
      <c r="V180" s="4"/>
      <c r="W180" s="4"/>
      <c r="X180" s="4"/>
    </row>
    <row r="181" spans="1:24" ht="66" customHeight="1">
      <c r="A181" s="4" t="s">
        <v>276</v>
      </c>
      <c r="B181" s="35" t="s">
        <v>277</v>
      </c>
      <c r="C181" s="29" t="s">
        <v>278</v>
      </c>
      <c r="D181" s="29"/>
      <c r="E181" s="38"/>
      <c r="F181" s="30"/>
      <c r="G181" s="30"/>
      <c r="H181" s="30"/>
      <c r="I181" s="30"/>
      <c r="J181" s="35" t="s">
        <v>348</v>
      </c>
      <c r="K181" s="64" t="s">
        <v>396</v>
      </c>
      <c r="L181" s="63"/>
      <c r="M181" s="63"/>
      <c r="N181" s="60">
        <v>815</v>
      </c>
      <c r="O181" s="32" t="s">
        <v>274</v>
      </c>
      <c r="P181" s="34" t="s">
        <v>275</v>
      </c>
      <c r="Q181" s="4"/>
      <c r="R181" s="4"/>
      <c r="S181" s="4"/>
      <c r="T181" s="73"/>
      <c r="U181" s="80"/>
      <c r="V181" s="4"/>
      <c r="W181" s="4"/>
      <c r="X181" s="4"/>
    </row>
    <row r="182" spans="1:24" ht="66" customHeight="1">
      <c r="A182" s="4" t="s">
        <v>276</v>
      </c>
      <c r="B182" s="35" t="s">
        <v>277</v>
      </c>
      <c r="C182" s="29" t="s">
        <v>278</v>
      </c>
      <c r="D182" s="29"/>
      <c r="E182" s="38"/>
      <c r="F182" s="30"/>
      <c r="G182" s="30"/>
      <c r="H182" s="30"/>
      <c r="I182" s="30"/>
      <c r="J182" s="35" t="s">
        <v>348</v>
      </c>
      <c r="K182" s="64" t="s">
        <v>459</v>
      </c>
      <c r="L182" s="63"/>
      <c r="M182" s="63"/>
      <c r="N182" s="60">
        <v>810</v>
      </c>
      <c r="O182" s="32" t="s">
        <v>274</v>
      </c>
      <c r="P182" s="34" t="s">
        <v>275</v>
      </c>
      <c r="Q182" s="4"/>
      <c r="R182" s="4"/>
      <c r="S182" s="4"/>
      <c r="T182" s="73"/>
      <c r="U182" s="80"/>
      <c r="V182" s="4"/>
      <c r="W182" s="4"/>
      <c r="X182" s="4"/>
    </row>
    <row r="183" spans="1:24" ht="72" customHeight="1">
      <c r="A183" s="4" t="s">
        <v>271</v>
      </c>
      <c r="B183" s="35" t="s">
        <v>272</v>
      </c>
      <c r="C183" s="29" t="s">
        <v>279</v>
      </c>
      <c r="D183" s="29"/>
      <c r="E183" s="38"/>
      <c r="F183" s="30"/>
      <c r="G183" s="30"/>
      <c r="H183" s="30"/>
      <c r="I183" s="30"/>
      <c r="J183" s="35" t="s">
        <v>307</v>
      </c>
      <c r="K183" s="64" t="s">
        <v>273</v>
      </c>
      <c r="L183" s="63"/>
      <c r="M183" s="63"/>
      <c r="N183" s="60">
        <v>810</v>
      </c>
      <c r="O183" s="32" t="s">
        <v>274</v>
      </c>
      <c r="P183" s="34" t="s">
        <v>275</v>
      </c>
      <c r="Q183" s="4" t="s">
        <v>306</v>
      </c>
      <c r="R183" s="4">
        <v>7</v>
      </c>
      <c r="S183" s="4">
        <v>1200</v>
      </c>
      <c r="T183" s="73">
        <v>50</v>
      </c>
      <c r="U183" s="80"/>
      <c r="V183" s="4"/>
      <c r="W183" s="4"/>
      <c r="X183" s="4"/>
    </row>
    <row r="184" spans="1:24">
      <c r="A184" s="4" t="s">
        <v>317</v>
      </c>
      <c r="B184" s="35" t="s">
        <v>311</v>
      </c>
      <c r="C184" s="43" t="s">
        <v>313</v>
      </c>
      <c r="D184" s="43"/>
      <c r="E184" s="35" t="s">
        <v>390</v>
      </c>
      <c r="F184" s="4"/>
      <c r="G184" s="4"/>
      <c r="H184" s="4"/>
      <c r="I184" s="4"/>
      <c r="J184" s="4"/>
      <c r="K184" s="57" t="s">
        <v>316</v>
      </c>
      <c r="L184" s="57">
        <v>22</v>
      </c>
      <c r="M184" s="57"/>
      <c r="N184" s="65">
        <v>22</v>
      </c>
      <c r="O184" s="32" t="s">
        <v>274</v>
      </c>
      <c r="P184" s="4"/>
      <c r="Q184" s="4"/>
      <c r="R184" s="4"/>
      <c r="S184" s="4"/>
      <c r="T184" s="73"/>
      <c r="U184" s="80"/>
      <c r="V184" s="4"/>
      <c r="W184" s="4"/>
      <c r="X184" s="4"/>
    </row>
    <row r="185" spans="1:24">
      <c r="A185" s="4" t="s">
        <v>318</v>
      </c>
      <c r="B185" s="35" t="s">
        <v>312</v>
      </c>
      <c r="C185" s="43" t="s">
        <v>314</v>
      </c>
      <c r="D185" s="43"/>
      <c r="E185" s="35" t="s">
        <v>315</v>
      </c>
      <c r="F185" s="4"/>
      <c r="G185" s="4"/>
      <c r="H185" s="4"/>
      <c r="I185" s="4"/>
      <c r="J185" s="4"/>
      <c r="K185" s="57" t="s">
        <v>316</v>
      </c>
      <c r="L185" s="57">
        <v>22</v>
      </c>
      <c r="M185" s="57"/>
      <c r="N185" s="65">
        <v>22</v>
      </c>
      <c r="O185" s="32" t="s">
        <v>274</v>
      </c>
      <c r="P185" s="4"/>
      <c r="Q185" s="4"/>
      <c r="R185" s="4"/>
      <c r="S185" s="4"/>
      <c r="T185" s="73"/>
      <c r="U185" s="80"/>
      <c r="V185" s="4"/>
      <c r="W185" s="4"/>
      <c r="X185" s="4"/>
    </row>
    <row r="186" spans="1:24">
      <c r="A186" s="4" t="s">
        <v>398</v>
      </c>
      <c r="B186" s="35" t="s">
        <v>397</v>
      </c>
      <c r="C186" s="43" t="s">
        <v>397</v>
      </c>
      <c r="D186" s="43"/>
      <c r="E186" s="30"/>
      <c r="F186" s="4"/>
      <c r="G186" s="4"/>
      <c r="H186" s="4"/>
      <c r="I186" s="4"/>
      <c r="J186" s="4"/>
      <c r="K186" s="57"/>
      <c r="L186" s="57"/>
      <c r="M186" s="57"/>
      <c r="N186" s="65"/>
      <c r="O186" s="5"/>
      <c r="P186" s="4"/>
      <c r="Q186" s="4"/>
      <c r="R186" s="4"/>
      <c r="S186" s="4"/>
      <c r="T186" s="73"/>
      <c r="U186" s="80"/>
      <c r="V186" s="4"/>
      <c r="W186" s="4"/>
      <c r="X186" s="4"/>
    </row>
    <row r="187" spans="1:24">
      <c r="A187" s="4" t="s">
        <v>444</v>
      </c>
      <c r="B187" s="35" t="s">
        <v>442</v>
      </c>
      <c r="C187" s="43" t="s">
        <v>445</v>
      </c>
      <c r="D187" s="43"/>
      <c r="E187" s="30"/>
      <c r="F187" s="4"/>
      <c r="G187" s="4"/>
      <c r="H187" s="4"/>
      <c r="I187" s="4"/>
      <c r="J187" s="4"/>
      <c r="K187" s="57" t="s">
        <v>443</v>
      </c>
      <c r="L187" s="57">
        <v>195</v>
      </c>
      <c r="M187" s="57"/>
      <c r="N187" s="65">
        <v>195</v>
      </c>
      <c r="O187" s="5" t="s">
        <v>52</v>
      </c>
      <c r="P187" s="4"/>
      <c r="Q187" s="4">
        <v>115</v>
      </c>
      <c r="R187" s="4"/>
      <c r="S187" s="4"/>
      <c r="T187" s="4">
        <v>60</v>
      </c>
      <c r="U187" s="80"/>
      <c r="V187" s="4"/>
      <c r="W187" s="4"/>
      <c r="X187" s="4"/>
    </row>
    <row r="188" spans="1:24">
      <c r="A188" s="4" t="s">
        <v>447</v>
      </c>
      <c r="B188" s="35" t="s">
        <v>446</v>
      </c>
      <c r="C188" s="43" t="s">
        <v>448</v>
      </c>
      <c r="D188" s="43"/>
      <c r="E188" s="30"/>
      <c r="F188" s="4"/>
      <c r="G188" s="4"/>
      <c r="H188" s="4"/>
      <c r="I188" s="4"/>
      <c r="J188" s="4"/>
      <c r="K188" s="57"/>
      <c r="L188" s="57"/>
      <c r="M188" s="57"/>
      <c r="N188" s="65"/>
      <c r="O188" s="5" t="s">
        <v>52</v>
      </c>
      <c r="P188" s="4"/>
      <c r="Q188" s="4"/>
      <c r="R188" s="4"/>
      <c r="S188" s="4"/>
      <c r="T188" s="4"/>
      <c r="U188" s="80"/>
      <c r="V188" s="4"/>
      <c r="W188" s="4"/>
      <c r="X188" s="4"/>
    </row>
    <row r="189" spans="1:24">
      <c r="A189" s="4" t="s">
        <v>451</v>
      </c>
      <c r="B189" s="35" t="s">
        <v>449</v>
      </c>
      <c r="C189" s="43" t="s">
        <v>453</v>
      </c>
      <c r="D189" s="43"/>
      <c r="E189" s="30"/>
      <c r="F189" s="4"/>
      <c r="G189" s="4"/>
      <c r="H189" s="4"/>
      <c r="I189" s="4"/>
      <c r="J189" s="4"/>
      <c r="K189" s="57"/>
      <c r="L189" s="57"/>
      <c r="M189" s="57"/>
      <c r="N189" s="65"/>
      <c r="O189" s="5" t="s">
        <v>52</v>
      </c>
      <c r="P189" s="4"/>
      <c r="Q189" s="4"/>
      <c r="R189" s="4"/>
      <c r="S189" s="4"/>
      <c r="T189" s="4"/>
      <c r="U189" s="80"/>
      <c r="V189" s="4"/>
      <c r="W189" s="4"/>
      <c r="X189" s="4"/>
    </row>
    <row r="190" spans="1:24">
      <c r="A190" s="4" t="s">
        <v>452</v>
      </c>
      <c r="B190" s="35" t="s">
        <v>450</v>
      </c>
      <c r="C190" s="43" t="s">
        <v>454</v>
      </c>
      <c r="D190" s="43"/>
      <c r="E190" s="30"/>
      <c r="F190" s="4"/>
      <c r="G190" s="4"/>
      <c r="H190" s="4"/>
      <c r="I190" s="4"/>
      <c r="J190" s="4"/>
      <c r="K190" s="57"/>
      <c r="L190" s="57"/>
      <c r="M190" s="57"/>
      <c r="N190" s="65"/>
      <c r="O190" s="5" t="s">
        <v>52</v>
      </c>
      <c r="P190" s="4"/>
      <c r="Q190" s="4"/>
      <c r="R190" s="4"/>
      <c r="S190" s="4"/>
      <c r="T190" s="4"/>
      <c r="U190" s="80"/>
      <c r="V190" s="4"/>
      <c r="W190" s="4"/>
      <c r="X190" s="4"/>
    </row>
    <row r="191" spans="1:24">
      <c r="A191" s="4" t="s">
        <v>1615</v>
      </c>
      <c r="B191" s="35" t="s">
        <v>1619</v>
      </c>
      <c r="C191" s="43"/>
      <c r="D191" s="43"/>
      <c r="E191" s="35" t="s">
        <v>1623</v>
      </c>
      <c r="F191" s="4"/>
      <c r="G191" s="4"/>
      <c r="H191" s="4"/>
      <c r="I191" s="4"/>
      <c r="J191" s="4"/>
      <c r="K191" s="57" t="s">
        <v>548</v>
      </c>
      <c r="L191" s="57">
        <v>80</v>
      </c>
      <c r="M191" s="57"/>
      <c r="N191" s="65">
        <v>80</v>
      </c>
      <c r="O191" s="5" t="s">
        <v>1624</v>
      </c>
      <c r="P191" s="56" t="s">
        <v>1628</v>
      </c>
      <c r="Q191" s="4"/>
      <c r="R191" s="4"/>
      <c r="S191" s="4"/>
      <c r="T191" s="4"/>
      <c r="U191" s="151">
        <v>0.25</v>
      </c>
      <c r="V191" s="4"/>
      <c r="W191" s="4"/>
      <c r="X191" s="4"/>
    </row>
    <row r="192" spans="1:24">
      <c r="A192" s="4" t="s">
        <v>1616</v>
      </c>
      <c r="B192" s="35" t="s">
        <v>1620</v>
      </c>
      <c r="C192" s="43"/>
      <c r="D192" s="43"/>
      <c r="E192" s="30"/>
      <c r="F192" s="4"/>
      <c r="G192" s="4"/>
      <c r="H192" s="4"/>
      <c r="I192" s="4"/>
      <c r="J192" s="35" t="s">
        <v>1625</v>
      </c>
      <c r="K192" s="57" t="s">
        <v>548</v>
      </c>
      <c r="L192" s="57">
        <v>120</v>
      </c>
      <c r="M192" s="57"/>
      <c r="N192" s="65">
        <v>120</v>
      </c>
      <c r="O192" s="5" t="s">
        <v>1624</v>
      </c>
      <c r="P192" s="56" t="s">
        <v>1629</v>
      </c>
      <c r="Q192" s="4"/>
      <c r="R192" s="4"/>
      <c r="S192" s="4"/>
      <c r="T192" s="4"/>
      <c r="U192" s="151">
        <v>0.75</v>
      </c>
      <c r="V192" s="4"/>
      <c r="W192" s="4"/>
      <c r="X192" s="4"/>
    </row>
    <row r="193" spans="1:24">
      <c r="A193" s="4" t="s">
        <v>1617</v>
      </c>
      <c r="B193" s="35" t="s">
        <v>1621</v>
      </c>
      <c r="C193" s="43"/>
      <c r="D193" s="43"/>
      <c r="E193" s="35" t="s">
        <v>1626</v>
      </c>
      <c r="F193" s="4"/>
      <c r="G193" s="4"/>
      <c r="H193" s="4"/>
      <c r="I193" s="4"/>
      <c r="J193" s="4"/>
      <c r="K193" s="57" t="s">
        <v>548</v>
      </c>
      <c r="L193" s="57">
        <v>90</v>
      </c>
      <c r="M193" s="57"/>
      <c r="N193" s="65">
        <v>90</v>
      </c>
      <c r="O193" s="5" t="s">
        <v>1624</v>
      </c>
      <c r="P193" s="56" t="s">
        <v>1628</v>
      </c>
      <c r="Q193" s="4"/>
      <c r="R193" s="4"/>
      <c r="S193" s="4"/>
      <c r="T193" s="4"/>
      <c r="U193" s="151">
        <v>0.33333333333333331</v>
      </c>
      <c r="V193" s="4"/>
      <c r="W193" s="4"/>
      <c r="X193" s="4"/>
    </row>
    <row r="194" spans="1:24">
      <c r="A194" s="4" t="s">
        <v>1618</v>
      </c>
      <c r="B194" s="35" t="s">
        <v>1622</v>
      </c>
      <c r="C194" s="43"/>
      <c r="D194" s="43"/>
      <c r="E194" s="30"/>
      <c r="F194" s="4"/>
      <c r="G194" s="4"/>
      <c r="H194" s="4"/>
      <c r="I194" s="4"/>
      <c r="J194" s="35" t="s">
        <v>1627</v>
      </c>
      <c r="K194" s="57" t="s">
        <v>548</v>
      </c>
      <c r="L194" s="57">
        <v>140</v>
      </c>
      <c r="M194" s="57"/>
      <c r="N194" s="65">
        <v>140</v>
      </c>
      <c r="O194" s="5" t="s">
        <v>1624</v>
      </c>
      <c r="P194" s="56" t="s">
        <v>1629</v>
      </c>
      <c r="Q194" s="4"/>
      <c r="R194" s="4"/>
      <c r="S194" s="4"/>
      <c r="T194" s="4"/>
      <c r="U194" s="151">
        <v>1</v>
      </c>
      <c r="V194" s="4"/>
      <c r="W194" s="4"/>
      <c r="X194" s="4"/>
    </row>
    <row r="195" spans="1:24" ht="16.5" thickBot="1">
      <c r="A195" s="169" t="s">
        <v>92</v>
      </c>
      <c r="B195" s="2" t="s">
        <v>93</v>
      </c>
      <c r="C195" s="25" t="s">
        <v>124</v>
      </c>
      <c r="D195" s="25"/>
      <c r="E195" s="2" t="s">
        <v>94</v>
      </c>
      <c r="F195" s="22"/>
      <c r="G195" s="22"/>
      <c r="H195" s="22"/>
      <c r="I195" s="22"/>
    </row>
    <row r="196" spans="1:24" ht="31.5" customHeight="1">
      <c r="A196" s="407" t="s">
        <v>95</v>
      </c>
      <c r="B196" s="409" t="s">
        <v>96</v>
      </c>
      <c r="C196" s="26" t="s">
        <v>125</v>
      </c>
      <c r="D196" s="52"/>
      <c r="E196" s="401" t="s">
        <v>136</v>
      </c>
      <c r="F196" s="390"/>
      <c r="G196" s="390"/>
      <c r="H196" s="390"/>
      <c r="I196" s="390"/>
      <c r="J196" s="390"/>
      <c r="K196" s="390"/>
      <c r="L196" s="390"/>
    </row>
    <row r="197" spans="1:24" ht="16.5" thickBot="1">
      <c r="A197" s="408"/>
      <c r="B197" s="410"/>
      <c r="C197" s="25"/>
      <c r="D197" s="25"/>
      <c r="E197" s="21" t="s">
        <v>137</v>
      </c>
      <c r="F197" s="23"/>
      <c r="G197" s="23"/>
      <c r="H197" s="23"/>
      <c r="I197" s="23"/>
    </row>
    <row r="198" spans="1:24" ht="16.5" thickBot="1">
      <c r="A198" s="169" t="s">
        <v>97</v>
      </c>
      <c r="B198" s="2" t="s">
        <v>98</v>
      </c>
      <c r="C198" s="25" t="s">
        <v>126</v>
      </c>
      <c r="D198" s="25"/>
      <c r="E198" s="21" t="s">
        <v>99</v>
      </c>
      <c r="F198" s="23"/>
      <c r="G198" s="23"/>
      <c r="H198" s="23"/>
      <c r="I198" s="23"/>
    </row>
    <row r="199" spans="1:24" ht="16.5" thickBot="1">
      <c r="A199" s="169" t="s">
        <v>100</v>
      </c>
      <c r="B199" s="2" t="s">
        <v>101</v>
      </c>
      <c r="C199" s="25" t="s">
        <v>127</v>
      </c>
      <c r="D199" s="25"/>
      <c r="E199" s="21" t="s">
        <v>102</v>
      </c>
      <c r="F199" s="23"/>
      <c r="G199" s="23"/>
      <c r="H199" s="23"/>
      <c r="I199" s="23"/>
    </row>
    <row r="200" spans="1:24" ht="16.5" thickBot="1">
      <c r="A200" s="169" t="s">
        <v>103</v>
      </c>
      <c r="B200" s="2" t="s">
        <v>104</v>
      </c>
      <c r="C200" s="25" t="s">
        <v>128</v>
      </c>
      <c r="D200" s="25"/>
      <c r="E200" s="21" t="s">
        <v>102</v>
      </c>
      <c r="F200" s="23"/>
      <c r="G200" s="23"/>
      <c r="H200" s="23"/>
      <c r="I200" s="23"/>
    </row>
    <row r="201" spans="1:24" ht="16.5" thickBot="1">
      <c r="A201" s="169" t="s">
        <v>105</v>
      </c>
      <c r="B201" s="2" t="s">
        <v>106</v>
      </c>
      <c r="C201" s="25" t="s">
        <v>129</v>
      </c>
      <c r="D201" s="52"/>
      <c r="E201" s="411" t="s">
        <v>107</v>
      </c>
      <c r="F201" s="391"/>
      <c r="G201" s="391"/>
      <c r="H201" s="391"/>
      <c r="I201" s="391"/>
      <c r="J201" s="391"/>
      <c r="K201" s="391"/>
    </row>
    <row r="202" spans="1:24" ht="16.5" thickBot="1">
      <c r="A202" s="169" t="s">
        <v>108</v>
      </c>
      <c r="B202" s="2" t="s">
        <v>109</v>
      </c>
      <c r="C202" s="25" t="s">
        <v>130</v>
      </c>
      <c r="D202" s="52"/>
      <c r="E202" s="411" t="s">
        <v>260</v>
      </c>
      <c r="F202" s="391"/>
      <c r="G202" s="391"/>
      <c r="H202" s="391"/>
      <c r="I202" s="391"/>
      <c r="J202" s="391"/>
      <c r="K202" s="391"/>
    </row>
    <row r="203" spans="1:24" ht="48" customHeight="1" thickBot="1">
      <c r="A203" s="169" t="s">
        <v>110</v>
      </c>
      <c r="B203" s="2" t="s">
        <v>111</v>
      </c>
      <c r="C203" s="25" t="s">
        <v>77</v>
      </c>
      <c r="D203" s="52"/>
      <c r="E203" s="401" t="s">
        <v>102</v>
      </c>
      <c r="F203" s="390"/>
      <c r="G203" s="390"/>
      <c r="H203" s="390"/>
      <c r="I203" s="390"/>
      <c r="J203" s="390"/>
      <c r="K203" s="390"/>
    </row>
    <row r="204" spans="1:24" ht="16.5" thickBot="1">
      <c r="A204" s="169" t="s">
        <v>112</v>
      </c>
      <c r="B204" s="2" t="s">
        <v>113</v>
      </c>
      <c r="C204" s="25" t="s">
        <v>131</v>
      </c>
      <c r="D204" s="52"/>
      <c r="E204" s="401" t="s">
        <v>107</v>
      </c>
      <c r="F204" s="390"/>
      <c r="G204" s="390"/>
      <c r="H204" s="390"/>
      <c r="I204" s="390"/>
      <c r="J204" s="390"/>
      <c r="K204" s="390"/>
    </row>
    <row r="205" spans="1:24" ht="63" customHeight="1">
      <c r="A205" s="168" t="s">
        <v>114</v>
      </c>
      <c r="B205" s="166" t="s">
        <v>115</v>
      </c>
      <c r="C205" s="26" t="s">
        <v>132</v>
      </c>
      <c r="D205" s="52"/>
      <c r="E205" s="401" t="s">
        <v>138</v>
      </c>
      <c r="F205" s="390"/>
      <c r="G205" s="390"/>
      <c r="H205" s="390"/>
      <c r="I205" s="390"/>
      <c r="J205" s="390"/>
      <c r="K205" s="390"/>
      <c r="L205" s="390"/>
    </row>
    <row r="206" spans="1:24" ht="79.5" customHeight="1" thickBot="1">
      <c r="A206" s="169"/>
      <c r="B206" s="167"/>
      <c r="C206" s="25"/>
      <c r="D206" s="52"/>
      <c r="E206" s="401" t="s">
        <v>139</v>
      </c>
      <c r="F206" s="390"/>
      <c r="G206" s="390"/>
      <c r="H206" s="390"/>
      <c r="I206" s="390"/>
      <c r="J206" s="390"/>
      <c r="K206" s="390"/>
      <c r="L206" s="390"/>
      <c r="M206" s="390"/>
    </row>
    <row r="207" spans="1:24" ht="48" customHeight="1" thickBot="1">
      <c r="A207" s="169" t="s">
        <v>116</v>
      </c>
      <c r="B207" s="2" t="s">
        <v>117</v>
      </c>
      <c r="C207" s="25" t="s">
        <v>133</v>
      </c>
      <c r="D207" s="52"/>
      <c r="E207" s="401" t="s">
        <v>118</v>
      </c>
      <c r="F207" s="390"/>
      <c r="G207" s="390"/>
      <c r="H207" s="390"/>
      <c r="I207" s="390"/>
      <c r="J207" s="390"/>
      <c r="K207" s="390"/>
      <c r="L207" s="390"/>
      <c r="M207" s="390"/>
    </row>
    <row r="208" spans="1:24" ht="48" customHeight="1" thickBot="1">
      <c r="A208" s="169" t="s">
        <v>119</v>
      </c>
      <c r="B208" s="2" t="s">
        <v>120</v>
      </c>
      <c r="C208" s="25" t="s">
        <v>134</v>
      </c>
      <c r="D208" s="52"/>
      <c r="E208" s="401" t="s">
        <v>118</v>
      </c>
      <c r="F208" s="390"/>
      <c r="G208" s="390"/>
      <c r="H208" s="390"/>
      <c r="I208" s="390"/>
      <c r="J208" s="390"/>
      <c r="K208" s="390"/>
      <c r="L208" s="390"/>
      <c r="M208" s="390"/>
    </row>
    <row r="209" spans="1:13" ht="16.5" thickBot="1">
      <c r="A209" s="169" t="s">
        <v>121</v>
      </c>
      <c r="B209" s="2" t="s">
        <v>122</v>
      </c>
      <c r="C209" s="25" t="s">
        <v>135</v>
      </c>
      <c r="D209" s="52"/>
      <c r="E209" s="401" t="s">
        <v>123</v>
      </c>
      <c r="F209" s="390"/>
      <c r="G209" s="390"/>
      <c r="H209" s="390"/>
      <c r="I209" s="390"/>
      <c r="J209" s="390"/>
      <c r="K209" s="390"/>
      <c r="L209" s="390"/>
      <c r="M209" s="390"/>
    </row>
    <row r="210" spans="1:13" ht="38.25" thickBot="1">
      <c r="A210" s="10" t="s">
        <v>90</v>
      </c>
      <c r="B210" s="71" t="s">
        <v>196</v>
      </c>
      <c r="C210" s="28" t="s">
        <v>49</v>
      </c>
      <c r="D210" s="53"/>
      <c r="E210" s="37" t="s">
        <v>91</v>
      </c>
      <c r="F210" s="11"/>
      <c r="G210" s="11"/>
      <c r="H210" s="11"/>
      <c r="I210" s="11"/>
      <c r="J210" s="11" t="s">
        <v>197</v>
      </c>
      <c r="K210" s="68" t="s">
        <v>198</v>
      </c>
    </row>
    <row r="211" spans="1:13" ht="16.5" thickBot="1">
      <c r="A211" s="165" t="s">
        <v>199</v>
      </c>
      <c r="B211" s="20" t="s">
        <v>93</v>
      </c>
      <c r="C211" s="28" t="s">
        <v>124</v>
      </c>
      <c r="D211" s="53"/>
      <c r="E211" s="12" t="s">
        <v>200</v>
      </c>
      <c r="F211" s="12"/>
      <c r="G211" s="12"/>
      <c r="H211" s="12"/>
      <c r="I211" s="12"/>
      <c r="J211" s="13" t="s">
        <v>82</v>
      </c>
      <c r="K211" s="69">
        <v>0.19</v>
      </c>
    </row>
    <row r="212" spans="1:13" ht="31.5">
      <c r="A212" s="392" t="s">
        <v>201</v>
      </c>
      <c r="B212" s="395" t="s">
        <v>96</v>
      </c>
      <c r="C212" s="402" t="s">
        <v>88</v>
      </c>
      <c r="D212" s="54"/>
      <c r="E212" s="15" t="s">
        <v>262</v>
      </c>
      <c r="F212" s="15"/>
      <c r="G212" s="15"/>
      <c r="H212" s="15"/>
      <c r="I212" s="15"/>
      <c r="J212" s="17" t="s">
        <v>82</v>
      </c>
      <c r="K212" s="70">
        <v>0.19</v>
      </c>
    </row>
    <row r="213" spans="1:13" ht="32.25" thickBot="1">
      <c r="A213" s="394"/>
      <c r="B213" s="397"/>
      <c r="C213" s="403"/>
      <c r="D213" s="54"/>
      <c r="E213" s="16" t="s">
        <v>261</v>
      </c>
      <c r="F213" s="16"/>
      <c r="G213" s="16"/>
      <c r="H213" s="16"/>
      <c r="I213" s="16"/>
      <c r="J213" s="18" t="s">
        <v>2</v>
      </c>
      <c r="K213" s="69">
        <v>0.22</v>
      </c>
    </row>
    <row r="214" spans="1:13">
      <c r="A214" s="392" t="s">
        <v>202</v>
      </c>
      <c r="B214" s="395" t="s">
        <v>98</v>
      </c>
      <c r="C214" s="398" t="s">
        <v>126</v>
      </c>
      <c r="D214" s="53"/>
      <c r="E214" s="14" t="s">
        <v>203</v>
      </c>
      <c r="F214" s="14"/>
      <c r="G214" s="14"/>
      <c r="H214" s="14"/>
      <c r="I214" s="14"/>
      <c r="J214" s="17" t="s">
        <v>2</v>
      </c>
      <c r="K214" s="70">
        <v>0.28000000000000003</v>
      </c>
    </row>
    <row r="215" spans="1:13" ht="16.5" thickBot="1">
      <c r="A215" s="394"/>
      <c r="B215" s="397"/>
      <c r="C215" s="400"/>
      <c r="D215" s="53"/>
      <c r="E215" s="12" t="s">
        <v>204</v>
      </c>
      <c r="F215" s="12"/>
      <c r="G215" s="12"/>
      <c r="H215" s="12"/>
      <c r="I215" s="12"/>
      <c r="J215" s="18" t="s">
        <v>2</v>
      </c>
      <c r="K215" s="69">
        <v>0.32</v>
      </c>
    </row>
    <row r="216" spans="1:13">
      <c r="A216" s="392" t="s">
        <v>205</v>
      </c>
      <c r="B216" s="395" t="s">
        <v>101</v>
      </c>
      <c r="C216" s="398" t="s">
        <v>127</v>
      </c>
      <c r="D216" s="53"/>
      <c r="E216" s="14" t="s">
        <v>206</v>
      </c>
      <c r="F216" s="14"/>
      <c r="G216" s="14"/>
      <c r="H216" s="14"/>
      <c r="I216" s="14"/>
      <c r="J216" s="19" t="s">
        <v>82</v>
      </c>
      <c r="K216" s="70">
        <v>0.27</v>
      </c>
    </row>
    <row r="217" spans="1:13" ht="16.5" thickBot="1">
      <c r="A217" s="394"/>
      <c r="B217" s="397"/>
      <c r="C217" s="400"/>
      <c r="D217" s="53"/>
      <c r="E217" s="12" t="s">
        <v>207</v>
      </c>
      <c r="F217" s="12"/>
      <c r="G217" s="12"/>
      <c r="H217" s="12"/>
      <c r="I217" s="12"/>
      <c r="J217" s="13" t="s">
        <v>2</v>
      </c>
      <c r="K217" s="69">
        <v>0.32</v>
      </c>
    </row>
    <row r="218" spans="1:13">
      <c r="A218" s="392" t="s">
        <v>208</v>
      </c>
      <c r="B218" s="395" t="s">
        <v>104</v>
      </c>
      <c r="C218" s="398" t="s">
        <v>128</v>
      </c>
      <c r="D218" s="53"/>
      <c r="E218" s="14" t="s">
        <v>206</v>
      </c>
      <c r="F218" s="14"/>
      <c r="G218" s="14"/>
      <c r="H218" s="14"/>
      <c r="I218" s="14"/>
      <c r="J218" s="19" t="s">
        <v>82</v>
      </c>
      <c r="K218" s="70">
        <v>0.27</v>
      </c>
    </row>
    <row r="219" spans="1:13" ht="16.5" thickBot="1">
      <c r="A219" s="394"/>
      <c r="B219" s="397"/>
      <c r="C219" s="400"/>
      <c r="D219" s="53"/>
      <c r="E219" s="12" t="s">
        <v>207</v>
      </c>
      <c r="F219" s="12"/>
      <c r="G219" s="12"/>
      <c r="H219" s="12"/>
      <c r="I219" s="12"/>
      <c r="J219" s="13" t="s">
        <v>2</v>
      </c>
      <c r="K219" s="69">
        <v>0.32</v>
      </c>
    </row>
    <row r="220" spans="1:13" ht="16.5" thickBot="1">
      <c r="A220" s="165" t="s">
        <v>209</v>
      </c>
      <c r="B220" s="20" t="s">
        <v>106</v>
      </c>
      <c r="C220" s="28" t="s">
        <v>129</v>
      </c>
      <c r="D220" s="53"/>
      <c r="E220" s="12" t="s">
        <v>107</v>
      </c>
      <c r="F220" s="12"/>
      <c r="G220" s="12"/>
      <c r="H220" s="12"/>
      <c r="I220" s="12"/>
      <c r="J220" s="13" t="s">
        <v>2</v>
      </c>
      <c r="K220" s="69">
        <v>0.32</v>
      </c>
    </row>
    <row r="221" spans="1:13">
      <c r="A221" s="392" t="s">
        <v>210</v>
      </c>
      <c r="B221" s="395" t="s">
        <v>109</v>
      </c>
      <c r="C221" s="398" t="s">
        <v>130</v>
      </c>
      <c r="D221" s="53"/>
      <c r="E221" s="14" t="s">
        <v>206</v>
      </c>
      <c r="F221" s="14"/>
      <c r="G221" s="14"/>
      <c r="H221" s="14"/>
      <c r="I221" s="14"/>
      <c r="J221" s="19" t="s">
        <v>82</v>
      </c>
      <c r="K221" s="70">
        <v>0.27</v>
      </c>
    </row>
    <row r="222" spans="1:13" ht="16.5" thickBot="1">
      <c r="A222" s="394"/>
      <c r="B222" s="397"/>
      <c r="C222" s="400"/>
      <c r="D222" s="53"/>
      <c r="E222" s="12" t="s">
        <v>207</v>
      </c>
      <c r="F222" s="12"/>
      <c r="G222" s="12"/>
      <c r="H222" s="12"/>
      <c r="I222" s="12"/>
      <c r="J222" s="13" t="s">
        <v>2</v>
      </c>
      <c r="K222" s="69">
        <v>0.32</v>
      </c>
    </row>
    <row r="223" spans="1:13">
      <c r="A223" s="392" t="s">
        <v>211</v>
      </c>
      <c r="B223" s="395" t="s">
        <v>111</v>
      </c>
      <c r="C223" s="398" t="s">
        <v>77</v>
      </c>
      <c r="D223" s="53"/>
      <c r="E223" s="14" t="s">
        <v>206</v>
      </c>
      <c r="F223" s="14"/>
      <c r="G223" s="14"/>
      <c r="H223" s="14"/>
      <c r="I223" s="14"/>
      <c r="J223" s="19" t="s">
        <v>82</v>
      </c>
      <c r="K223" s="70">
        <v>0.27</v>
      </c>
    </row>
    <row r="224" spans="1:13" ht="16.5" thickBot="1">
      <c r="A224" s="394"/>
      <c r="B224" s="397"/>
      <c r="C224" s="400"/>
      <c r="D224" s="53"/>
      <c r="E224" s="12" t="s">
        <v>207</v>
      </c>
      <c r="F224" s="12"/>
      <c r="G224" s="12"/>
      <c r="H224" s="12"/>
      <c r="I224" s="12"/>
      <c r="J224" s="13" t="s">
        <v>2</v>
      </c>
      <c r="K224" s="69">
        <v>0.32</v>
      </c>
    </row>
    <row r="225" spans="1:11" ht="16.5" thickBot="1">
      <c r="A225" s="165" t="s">
        <v>212</v>
      </c>
      <c r="B225" s="20" t="s">
        <v>113</v>
      </c>
      <c r="C225" s="28" t="s">
        <v>131</v>
      </c>
      <c r="D225" s="53"/>
      <c r="E225" s="12" t="s">
        <v>107</v>
      </c>
      <c r="F225" s="12"/>
      <c r="G225" s="12"/>
      <c r="H225" s="12"/>
      <c r="I225" s="12"/>
      <c r="J225" s="13" t="s">
        <v>2</v>
      </c>
      <c r="K225" s="69">
        <v>0.32</v>
      </c>
    </row>
    <row r="226" spans="1:11" ht="31.5">
      <c r="A226" s="392" t="s">
        <v>213</v>
      </c>
      <c r="B226" s="395" t="s">
        <v>115</v>
      </c>
      <c r="C226" s="398" t="s">
        <v>132</v>
      </c>
      <c r="D226" s="53"/>
      <c r="E226" s="15" t="s">
        <v>214</v>
      </c>
      <c r="F226" s="15"/>
      <c r="G226" s="15"/>
      <c r="H226" s="15"/>
      <c r="I226" s="15"/>
      <c r="J226" s="19" t="s">
        <v>2</v>
      </c>
      <c r="K226" s="70">
        <v>0.32</v>
      </c>
    </row>
    <row r="227" spans="1:11" ht="31.5">
      <c r="A227" s="393"/>
      <c r="B227" s="396"/>
      <c r="C227" s="399"/>
      <c r="D227" s="53"/>
      <c r="E227" s="14" t="s">
        <v>215</v>
      </c>
      <c r="F227" s="14"/>
      <c r="G227" s="14"/>
      <c r="H227" s="14"/>
      <c r="I227" s="14"/>
      <c r="J227" s="19" t="s">
        <v>82</v>
      </c>
      <c r="K227" s="70">
        <v>0.27</v>
      </c>
    </row>
    <row r="228" spans="1:11" ht="31.5">
      <c r="A228" s="393"/>
      <c r="B228" s="396"/>
      <c r="C228" s="399"/>
      <c r="D228" s="53"/>
      <c r="E228" s="15" t="s">
        <v>216</v>
      </c>
      <c r="F228" s="15"/>
      <c r="G228" s="15"/>
      <c r="H228" s="15"/>
      <c r="I228" s="15"/>
      <c r="J228" s="19" t="s">
        <v>2</v>
      </c>
      <c r="K228" s="70">
        <v>0.28000000000000003</v>
      </c>
    </row>
    <row r="229" spans="1:11" ht="32.25" thickBot="1">
      <c r="A229" s="394"/>
      <c r="B229" s="397"/>
      <c r="C229" s="400"/>
      <c r="D229" s="53"/>
      <c r="E229" s="12" t="s">
        <v>217</v>
      </c>
      <c r="F229" s="12"/>
      <c r="G229" s="12"/>
      <c r="H229" s="12"/>
      <c r="I229" s="12"/>
      <c r="J229" s="13" t="s">
        <v>2</v>
      </c>
      <c r="K229" s="69">
        <v>0.28999999999999998</v>
      </c>
    </row>
    <row r="230" spans="1:11" ht="16.5" thickBot="1">
      <c r="A230" s="165" t="s">
        <v>218</v>
      </c>
      <c r="B230" s="20" t="s">
        <v>117</v>
      </c>
      <c r="C230" s="28" t="s">
        <v>133</v>
      </c>
      <c r="D230" s="53"/>
      <c r="E230" s="12" t="s">
        <v>219</v>
      </c>
      <c r="F230" s="12"/>
      <c r="G230" s="12"/>
      <c r="H230" s="12"/>
      <c r="I230" s="12"/>
      <c r="J230" s="13" t="s">
        <v>2</v>
      </c>
      <c r="K230" s="69">
        <v>0.28000000000000003</v>
      </c>
    </row>
    <row r="231" spans="1:11" ht="16.5" thickBot="1">
      <c r="A231" s="165" t="s">
        <v>220</v>
      </c>
      <c r="B231" s="20" t="s">
        <v>120</v>
      </c>
      <c r="C231" s="28" t="s">
        <v>134</v>
      </c>
      <c r="D231" s="53"/>
      <c r="E231" s="12" t="s">
        <v>219</v>
      </c>
      <c r="F231" s="12"/>
      <c r="G231" s="12"/>
      <c r="H231" s="12"/>
      <c r="I231" s="12"/>
      <c r="J231" s="13" t="s">
        <v>2</v>
      </c>
      <c r="K231" s="69">
        <v>0.28000000000000003</v>
      </c>
    </row>
    <row r="232" spans="1:11" ht="16.5" thickBot="1">
      <c r="A232" s="165" t="s">
        <v>221</v>
      </c>
      <c r="B232" s="20" t="s">
        <v>122</v>
      </c>
      <c r="C232" s="28" t="s">
        <v>135</v>
      </c>
      <c r="D232" s="53"/>
      <c r="E232" s="12" t="s">
        <v>123</v>
      </c>
      <c r="F232" s="12"/>
      <c r="G232" s="12"/>
      <c r="H232" s="12"/>
      <c r="I232" s="12"/>
      <c r="J232" s="13" t="s">
        <v>2</v>
      </c>
      <c r="K232" s="69">
        <v>0.42</v>
      </c>
    </row>
    <row r="233" spans="1:11" ht="31.5">
      <c r="A233" s="44" t="s">
        <v>321</v>
      </c>
    </row>
    <row r="234" spans="1:11">
      <c r="E234" s="31" t="s">
        <v>337</v>
      </c>
    </row>
    <row r="235" spans="1:11">
      <c r="A235" s="45" t="s">
        <v>322</v>
      </c>
      <c r="B235" s="72"/>
      <c r="C235" s="27" t="s">
        <v>134</v>
      </c>
      <c r="E235" s="46">
        <v>8.6999999999999993</v>
      </c>
    </row>
    <row r="236" spans="1:11">
      <c r="A236" s="45" t="s">
        <v>323</v>
      </c>
      <c r="B236" s="72"/>
      <c r="C236" s="27" t="s">
        <v>127</v>
      </c>
      <c r="E236" s="46">
        <v>2.7</v>
      </c>
    </row>
    <row r="237" spans="1:11" ht="25.5">
      <c r="A237" s="45" t="s">
        <v>324</v>
      </c>
      <c r="B237" s="72"/>
      <c r="C237" s="27" t="s">
        <v>130</v>
      </c>
      <c r="E237" s="46">
        <v>3.53</v>
      </c>
    </row>
    <row r="238" spans="1:11" ht="25.5">
      <c r="A238" s="45" t="s">
        <v>325</v>
      </c>
      <c r="B238" s="72"/>
      <c r="C238" s="27" t="s">
        <v>133</v>
      </c>
      <c r="E238" s="46">
        <v>3.07</v>
      </c>
    </row>
    <row r="239" spans="1:11">
      <c r="A239" s="45" t="s">
        <v>326</v>
      </c>
      <c r="B239" s="72"/>
      <c r="C239" s="27" t="s">
        <v>129</v>
      </c>
      <c r="E239" s="46">
        <v>8.6999999999999993</v>
      </c>
    </row>
    <row r="240" spans="1:11" ht="25.5">
      <c r="A240" s="45" t="s">
        <v>327</v>
      </c>
      <c r="B240" s="72"/>
      <c r="C240" s="27" t="s">
        <v>131</v>
      </c>
      <c r="E240" s="46">
        <v>8.91</v>
      </c>
    </row>
    <row r="241" spans="1:5">
      <c r="A241" s="45" t="s">
        <v>328</v>
      </c>
      <c r="B241" s="72"/>
      <c r="C241" s="27" t="s">
        <v>135</v>
      </c>
      <c r="E241" s="46">
        <v>15.1</v>
      </c>
    </row>
    <row r="242" spans="1:5">
      <c r="A242" s="45" t="s">
        <v>329</v>
      </c>
      <c r="B242" s="72"/>
      <c r="C242" s="27" t="s">
        <v>176</v>
      </c>
      <c r="E242" s="46">
        <v>5.7</v>
      </c>
    </row>
    <row r="243" spans="1:5">
      <c r="A243" s="45" t="s">
        <v>330</v>
      </c>
      <c r="B243" s="72"/>
      <c r="C243" s="27" t="s">
        <v>247</v>
      </c>
      <c r="E243" s="46">
        <v>10.1</v>
      </c>
    </row>
    <row r="244" spans="1:5">
      <c r="A244" s="45" t="s">
        <v>111</v>
      </c>
      <c r="B244" s="72"/>
      <c r="C244" s="27" t="s">
        <v>73</v>
      </c>
      <c r="E244" s="46">
        <v>6.2</v>
      </c>
    </row>
    <row r="245" spans="1:5">
      <c r="A245" s="45" t="s">
        <v>120</v>
      </c>
      <c r="B245" s="72"/>
      <c r="C245" s="27" t="s">
        <v>134</v>
      </c>
      <c r="E245" s="46">
        <v>7.7</v>
      </c>
    </row>
    <row r="246" spans="1:5">
      <c r="A246" s="45" t="s">
        <v>331</v>
      </c>
      <c r="B246" s="72"/>
      <c r="C246" s="27" t="s">
        <v>125</v>
      </c>
      <c r="E246" s="46" t="s">
        <v>332</v>
      </c>
    </row>
    <row r="247" spans="1:5">
      <c r="A247" s="45" t="s">
        <v>96</v>
      </c>
      <c r="B247" s="72"/>
      <c r="C247" s="27" t="s">
        <v>88</v>
      </c>
      <c r="E247" s="46" t="s">
        <v>333</v>
      </c>
    </row>
    <row r="248" spans="1:5">
      <c r="A248" s="45" t="s">
        <v>334</v>
      </c>
      <c r="B248" s="72"/>
      <c r="C248" s="27" t="s">
        <v>282</v>
      </c>
      <c r="E248" s="46" t="s">
        <v>335</v>
      </c>
    </row>
    <row r="249" spans="1:5">
      <c r="A249" s="45" t="s">
        <v>115</v>
      </c>
      <c r="B249" s="72"/>
      <c r="C249" s="27" t="s">
        <v>132</v>
      </c>
      <c r="E249" s="46" t="s">
        <v>336</v>
      </c>
    </row>
    <row r="250" spans="1:5">
      <c r="A250" s="45"/>
      <c r="B250" s="72"/>
      <c r="E250" s="46"/>
    </row>
    <row r="251" spans="1:5">
      <c r="A251" s="45"/>
      <c r="B251" s="72"/>
      <c r="E251" s="46"/>
    </row>
    <row r="257" spans="3:10">
      <c r="C257" s="48" t="s">
        <v>0</v>
      </c>
      <c r="D257" s="48"/>
      <c r="E257" s="47" t="s">
        <v>340</v>
      </c>
      <c r="F257" s="48" t="s">
        <v>344</v>
      </c>
      <c r="G257" s="48"/>
      <c r="H257" s="48"/>
      <c r="I257" s="48"/>
      <c r="J257" s="48" t="s">
        <v>343</v>
      </c>
    </row>
    <row r="258" spans="3:10">
      <c r="C258" s="27" t="s">
        <v>176</v>
      </c>
      <c r="E258" s="46">
        <v>5.7</v>
      </c>
      <c r="F258">
        <v>5.7</v>
      </c>
      <c r="J258">
        <v>1.2</v>
      </c>
    </row>
    <row r="259" spans="3:10">
      <c r="C259" s="27" t="s">
        <v>73</v>
      </c>
      <c r="E259" s="46">
        <v>6.2</v>
      </c>
      <c r="F259">
        <v>3.53</v>
      </c>
      <c r="J259">
        <v>1.8</v>
      </c>
    </row>
    <row r="260" spans="3:10">
      <c r="C260" s="27" t="s">
        <v>177</v>
      </c>
      <c r="E260" s="46">
        <v>8.6999999999999993</v>
      </c>
      <c r="F260">
        <v>8.1300000000000008</v>
      </c>
      <c r="J260">
        <v>3.2</v>
      </c>
    </row>
    <row r="261" spans="3:10">
      <c r="E261" s="46"/>
    </row>
    <row r="262" spans="3:10">
      <c r="E262" s="46"/>
    </row>
    <row r="263" spans="3:10">
      <c r="C263" t="s">
        <v>128</v>
      </c>
      <c r="D263"/>
      <c r="E263" s="46"/>
      <c r="F263">
        <v>5.7</v>
      </c>
      <c r="J263">
        <v>1.2</v>
      </c>
    </row>
    <row r="264" spans="3:10">
      <c r="C264" t="s">
        <v>77</v>
      </c>
      <c r="D264"/>
      <c r="F264" s="49">
        <v>3.53</v>
      </c>
      <c r="G264" s="49"/>
      <c r="H264" s="49"/>
      <c r="I264" s="49"/>
      <c r="J264">
        <v>1.8</v>
      </c>
    </row>
    <row r="265" spans="3:10">
      <c r="C265" t="s">
        <v>134</v>
      </c>
      <c r="D265"/>
      <c r="F265" s="49">
        <v>8.1300000000000008</v>
      </c>
      <c r="G265" s="49"/>
      <c r="H265" s="49"/>
      <c r="I265" s="49"/>
      <c r="J265">
        <v>3.2</v>
      </c>
    </row>
    <row r="266" spans="3:10">
      <c r="C266"/>
      <c r="D266"/>
      <c r="F266" s="49"/>
      <c r="G266" s="49"/>
      <c r="H266" s="49"/>
      <c r="I266" s="49"/>
    </row>
    <row r="267" spans="3:10">
      <c r="C267"/>
      <c r="D267"/>
      <c r="F267" s="49"/>
      <c r="G267" s="49"/>
      <c r="H267" s="49"/>
      <c r="I267" s="49"/>
    </row>
    <row r="268" spans="3:10">
      <c r="C268" s="27" t="s">
        <v>127</v>
      </c>
      <c r="E268" s="46">
        <v>2.7</v>
      </c>
      <c r="F268" s="49">
        <v>4.2</v>
      </c>
      <c r="G268" s="49"/>
      <c r="H268" s="49"/>
      <c r="I268" s="49"/>
      <c r="J268">
        <v>1</v>
      </c>
    </row>
    <row r="269" spans="3:10">
      <c r="C269" s="27" t="s">
        <v>130</v>
      </c>
      <c r="E269" s="46">
        <v>3.53</v>
      </c>
      <c r="F269" s="49">
        <v>2.95</v>
      </c>
      <c r="G269" s="49"/>
      <c r="H269" s="49"/>
      <c r="I269" s="49"/>
      <c r="J269">
        <v>1.6</v>
      </c>
    </row>
    <row r="270" spans="3:10">
      <c r="C270" s="27" t="s">
        <v>133</v>
      </c>
      <c r="E270" s="46">
        <v>3.07</v>
      </c>
      <c r="F270" s="49">
        <v>8.1300000000000008</v>
      </c>
      <c r="G270" s="49"/>
      <c r="H270" s="49"/>
      <c r="I270" s="49"/>
      <c r="J270">
        <v>2</v>
      </c>
    </row>
    <row r="271" spans="3:10">
      <c r="F271" s="49"/>
      <c r="G271" s="49"/>
      <c r="H271" s="49"/>
      <c r="I271" s="49"/>
    </row>
    <row r="272" spans="3:10">
      <c r="F272" s="49"/>
      <c r="G272" s="49"/>
      <c r="H272" s="49"/>
      <c r="I272" s="49"/>
    </row>
    <row r="273" spans="3:10">
      <c r="C273" s="27" t="s">
        <v>129</v>
      </c>
      <c r="E273" s="46">
        <v>8.6999999999999993</v>
      </c>
      <c r="F273" s="49">
        <v>8.6999999999999993</v>
      </c>
      <c r="G273" s="49"/>
      <c r="H273" s="49"/>
      <c r="I273" s="49"/>
      <c r="J273">
        <v>1.2</v>
      </c>
    </row>
    <row r="274" spans="3:10">
      <c r="C274" s="27" t="s">
        <v>131</v>
      </c>
      <c r="E274" s="46">
        <v>8.91</v>
      </c>
      <c r="F274" s="49">
        <v>9.1999999999999993</v>
      </c>
      <c r="G274" s="49"/>
      <c r="H274" s="49"/>
      <c r="I274" s="49"/>
      <c r="J274">
        <v>4.7</v>
      </c>
    </row>
    <row r="275" spans="3:10">
      <c r="C275" s="27" t="s">
        <v>135</v>
      </c>
      <c r="E275" s="46">
        <v>15.1</v>
      </c>
      <c r="F275" s="49">
        <v>15.1</v>
      </c>
      <c r="G275" s="49"/>
      <c r="H275" s="49"/>
      <c r="I275" s="49"/>
      <c r="J275">
        <v>4.8</v>
      </c>
    </row>
    <row r="276" spans="3:10">
      <c r="F276" s="49"/>
      <c r="G276" s="49"/>
      <c r="H276" s="49"/>
      <c r="I276" s="49"/>
    </row>
    <row r="277" spans="3:10">
      <c r="F277" s="49"/>
      <c r="G277" s="49"/>
      <c r="H277" s="49"/>
      <c r="I277" s="49"/>
    </row>
    <row r="278" spans="3:10">
      <c r="C278" s="27" t="s">
        <v>247</v>
      </c>
      <c r="E278" s="46">
        <v>10.1</v>
      </c>
      <c r="F278" s="49">
        <v>10.1</v>
      </c>
      <c r="G278" s="49"/>
      <c r="H278" s="49"/>
      <c r="I278" s="49"/>
      <c r="J278">
        <v>1.3</v>
      </c>
    </row>
    <row r="279" spans="3:10">
      <c r="C279" s="27" t="s">
        <v>250</v>
      </c>
      <c r="F279" s="49">
        <v>9.1999999999999993</v>
      </c>
      <c r="G279" s="49"/>
      <c r="H279" s="49"/>
      <c r="I279" s="49"/>
      <c r="J279">
        <v>5.2</v>
      </c>
    </row>
    <row r="280" spans="3:10">
      <c r="C280" s="27" t="s">
        <v>241</v>
      </c>
      <c r="F280" s="49">
        <v>15.1</v>
      </c>
      <c r="G280" s="49"/>
      <c r="H280" s="49"/>
      <c r="I280" s="49"/>
      <c r="J280">
        <v>5.2</v>
      </c>
    </row>
    <row r="281" spans="3:10">
      <c r="F281" s="49"/>
      <c r="G281" s="49"/>
      <c r="H281" s="49"/>
      <c r="I281" s="49"/>
    </row>
    <row r="282" spans="3:10">
      <c r="C282" s="27" t="s">
        <v>125</v>
      </c>
      <c r="E282" s="46" t="s">
        <v>332</v>
      </c>
      <c r="F282" s="49"/>
      <c r="G282" s="49"/>
      <c r="H282" s="49"/>
      <c r="I282" s="49"/>
    </row>
    <row r="283" spans="3:10">
      <c r="C283" s="27" t="s">
        <v>88</v>
      </c>
      <c r="E283" s="46" t="s">
        <v>333</v>
      </c>
      <c r="F283" s="49" t="s">
        <v>342</v>
      </c>
      <c r="G283" s="49"/>
      <c r="H283" s="49"/>
      <c r="I283" s="49"/>
      <c r="J283" s="50" t="s">
        <v>345</v>
      </c>
    </row>
    <row r="284" spans="3:10">
      <c r="C284" s="27" t="s">
        <v>282</v>
      </c>
      <c r="E284" s="46" t="s">
        <v>335</v>
      </c>
      <c r="F284" s="49"/>
      <c r="G284" s="49"/>
      <c r="H284" s="49"/>
      <c r="I284" s="49"/>
    </row>
    <row r="285" spans="3:10">
      <c r="C285" s="27" t="s">
        <v>132</v>
      </c>
      <c r="E285" s="46" t="s">
        <v>336</v>
      </c>
      <c r="F285" s="49" t="s">
        <v>341</v>
      </c>
      <c r="G285" s="49"/>
      <c r="H285" s="49"/>
      <c r="I285" s="49"/>
      <c r="J285" s="49" t="s">
        <v>346</v>
      </c>
    </row>
  </sheetData>
  <autoFilter ref="A1:X249" xr:uid="{4152C639-1000-4634-90CE-B2DDE2F64A9E}"/>
  <mergeCells count="40">
    <mergeCell ref="K99:M99"/>
    <mergeCell ref="K51:M51"/>
    <mergeCell ref="K95:M95"/>
    <mergeCell ref="K96:M96"/>
    <mergeCell ref="K97:M97"/>
    <mergeCell ref="K98:M98"/>
    <mergeCell ref="E208:M208"/>
    <mergeCell ref="K100:M100"/>
    <mergeCell ref="A196:A197"/>
    <mergeCell ref="B196:B197"/>
    <mergeCell ref="E196:L196"/>
    <mergeCell ref="E201:K201"/>
    <mergeCell ref="E202:K202"/>
    <mergeCell ref="E203:K203"/>
    <mergeCell ref="E204:K204"/>
    <mergeCell ref="E205:L205"/>
    <mergeCell ref="E206:M206"/>
    <mergeCell ref="E207:M207"/>
    <mergeCell ref="E209:M209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C218:C219"/>
    <mergeCell ref="A226:A229"/>
    <mergeCell ref="B226:B229"/>
    <mergeCell ref="C226:C229"/>
    <mergeCell ref="A221:A222"/>
    <mergeCell ref="B221:B222"/>
    <mergeCell ref="C221:C222"/>
    <mergeCell ref="A223:A224"/>
    <mergeCell ref="B223:B224"/>
    <mergeCell ref="C223:C224"/>
  </mergeCells>
  <pageMargins left="0.25" right="0.25" top="0.75" bottom="0.75" header="0.3" footer="0.3"/>
  <pageSetup paperSize="9" scale="11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3:O19"/>
  <sheetViews>
    <sheetView tabSelected="1" workbookViewId="0">
      <selection activeCell="M18" sqref="M18"/>
    </sheetView>
  </sheetViews>
  <sheetFormatPr defaultColWidth="9.140625" defaultRowHeight="15"/>
  <sheetData>
    <row r="3" spans="3:15" ht="18">
      <c r="C3" t="s">
        <v>1679</v>
      </c>
    </row>
    <row r="6" spans="3:15">
      <c r="C6" t="s">
        <v>1680</v>
      </c>
      <c r="F6" s="154">
        <f>POWER((2.5*SQRT(120)*POWER(F8,2.5)/F10),2)</f>
        <v>1.9946432919405896</v>
      </c>
      <c r="G6" s="155" t="s">
        <v>1681</v>
      </c>
      <c r="O6" s="158"/>
    </row>
    <row r="8" spans="3:15">
      <c r="C8" t="s">
        <v>1682</v>
      </c>
      <c r="F8" s="156">
        <v>0.8</v>
      </c>
      <c r="G8" t="s">
        <v>1683</v>
      </c>
    </row>
    <row r="10" spans="3:15">
      <c r="C10" t="s">
        <v>1684</v>
      </c>
      <c r="F10" s="156">
        <v>11.1</v>
      </c>
      <c r="G10" t="s">
        <v>1685</v>
      </c>
    </row>
    <row r="13" spans="3:15">
      <c r="C13" t="s">
        <v>1686</v>
      </c>
    </row>
    <row r="15" spans="3:15">
      <c r="C15" t="s">
        <v>1684</v>
      </c>
      <c r="F15" s="157">
        <f>(2.5*SQRT(120)*POWER(F19,2.5))/POWER(F17,0.5)</f>
        <v>10.817974460525013</v>
      </c>
      <c r="G15" s="155" t="s">
        <v>1685</v>
      </c>
    </row>
    <row r="17" spans="3:7">
      <c r="C17" t="s">
        <v>1687</v>
      </c>
      <c r="F17" s="156">
        <v>2.1</v>
      </c>
      <c r="G17" t="s">
        <v>1681</v>
      </c>
    </row>
    <row r="19" spans="3:7">
      <c r="C19" t="s">
        <v>1682</v>
      </c>
      <c r="F19" s="156">
        <v>0.8</v>
      </c>
      <c r="G19" t="s">
        <v>1683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242A-FCCF-4E3C-8FF5-BD699B71CDD0}">
  <dimension ref="A1:S99"/>
  <sheetViews>
    <sheetView workbookViewId="0">
      <selection activeCell="A76" sqref="A76:XFD76"/>
    </sheetView>
  </sheetViews>
  <sheetFormatPr defaultRowHeight="15"/>
  <cols>
    <col min="1" max="1" width="23.28515625" customWidth="1"/>
    <col min="2" max="2" width="20.42578125" customWidth="1"/>
    <col min="3" max="3" width="21.28515625" customWidth="1"/>
    <col min="4" max="4" width="19.28515625" customWidth="1"/>
    <col min="5" max="5" width="13.5703125" customWidth="1"/>
    <col min="6" max="6" width="15.85546875" customWidth="1"/>
    <col min="7" max="7" width="24" customWidth="1"/>
    <col min="8" max="8" width="18.42578125" customWidth="1"/>
    <col min="9" max="9" width="25.140625" customWidth="1"/>
    <col min="10" max="10" width="22" customWidth="1"/>
    <col min="13" max="13" width="15.7109375" customWidth="1"/>
    <col min="14" max="14" width="24.42578125" customWidth="1"/>
    <col min="15" max="15" width="26" customWidth="1"/>
    <col min="16" max="16" width="0.140625" customWidth="1"/>
  </cols>
  <sheetData>
    <row r="1" spans="1:10" ht="33.75" customHeight="1">
      <c r="A1" s="346" t="s">
        <v>1973</v>
      </c>
      <c r="B1" s="347" t="s">
        <v>1974</v>
      </c>
      <c r="C1" s="348" t="s">
        <v>1975</v>
      </c>
      <c r="D1" s="348" t="s">
        <v>1976</v>
      </c>
      <c r="E1" s="348" t="s">
        <v>1972</v>
      </c>
      <c r="F1" s="348" t="s">
        <v>1977</v>
      </c>
      <c r="G1" s="347" t="s">
        <v>1978</v>
      </c>
      <c r="H1" s="348" t="s">
        <v>1979</v>
      </c>
      <c r="I1" s="348" t="s">
        <v>1980</v>
      </c>
      <c r="J1" s="349" t="s">
        <v>1981</v>
      </c>
    </row>
    <row r="2" spans="1:10">
      <c r="A2" s="350" t="s">
        <v>504</v>
      </c>
      <c r="B2" s="4" t="s">
        <v>1982</v>
      </c>
      <c r="C2" s="5">
        <v>2.8</v>
      </c>
      <c r="D2" s="4" t="s">
        <v>548</v>
      </c>
      <c r="E2" s="351" t="s">
        <v>1983</v>
      </c>
      <c r="F2" s="351" t="s">
        <v>1983</v>
      </c>
      <c r="G2" s="352" t="s">
        <v>1984</v>
      </c>
      <c r="H2" s="4">
        <v>80</v>
      </c>
      <c r="I2" s="351" t="s">
        <v>1985</v>
      </c>
      <c r="J2" s="89">
        <v>4</v>
      </c>
    </row>
    <row r="3" spans="1:10">
      <c r="A3" s="350" t="s">
        <v>504</v>
      </c>
      <c r="B3" s="4" t="s">
        <v>1986</v>
      </c>
      <c r="C3" s="5">
        <v>2.8</v>
      </c>
      <c r="D3" s="4" t="s">
        <v>548</v>
      </c>
      <c r="E3" s="351" t="s">
        <v>1983</v>
      </c>
      <c r="F3" s="351" t="s">
        <v>1983</v>
      </c>
      <c r="G3" s="352" t="s">
        <v>1987</v>
      </c>
      <c r="H3" s="4">
        <v>80</v>
      </c>
      <c r="I3" s="351" t="s">
        <v>1985</v>
      </c>
      <c r="J3" s="89">
        <v>4</v>
      </c>
    </row>
    <row r="4" spans="1:10">
      <c r="A4" s="350" t="s">
        <v>88</v>
      </c>
      <c r="B4" s="4" t="s">
        <v>1988</v>
      </c>
      <c r="C4" s="5" t="s">
        <v>1989</v>
      </c>
      <c r="D4" s="4" t="s">
        <v>548</v>
      </c>
      <c r="E4" s="351" t="s">
        <v>1983</v>
      </c>
      <c r="F4" s="351" t="s">
        <v>1983</v>
      </c>
      <c r="G4" s="352" t="s">
        <v>1990</v>
      </c>
      <c r="H4" s="4">
        <v>130</v>
      </c>
      <c r="I4" s="351" t="s">
        <v>1991</v>
      </c>
      <c r="J4" s="89">
        <v>4</v>
      </c>
    </row>
    <row r="5" spans="1:10">
      <c r="A5" s="350" t="s">
        <v>88</v>
      </c>
      <c r="B5" s="4" t="s">
        <v>1992</v>
      </c>
      <c r="C5" s="5" t="s">
        <v>1989</v>
      </c>
      <c r="D5" s="4" t="s">
        <v>548</v>
      </c>
      <c r="E5" s="351" t="s">
        <v>1983</v>
      </c>
      <c r="F5" s="351" t="s">
        <v>1983</v>
      </c>
      <c r="G5" s="352" t="s">
        <v>1993</v>
      </c>
      <c r="H5" s="4">
        <v>130</v>
      </c>
      <c r="I5" s="351" t="s">
        <v>1991</v>
      </c>
      <c r="J5" s="89">
        <v>4</v>
      </c>
    </row>
    <row r="6" spans="1:10">
      <c r="A6" s="350" t="s">
        <v>126</v>
      </c>
      <c r="B6" s="4" t="s">
        <v>1982</v>
      </c>
      <c r="C6" s="5">
        <v>3.2</v>
      </c>
      <c r="D6" s="4" t="s">
        <v>548</v>
      </c>
      <c r="E6" s="351" t="s">
        <v>1983</v>
      </c>
      <c r="F6" s="351" t="s">
        <v>1983</v>
      </c>
      <c r="G6" s="352" t="s">
        <v>1984</v>
      </c>
      <c r="H6" s="4">
        <v>110</v>
      </c>
      <c r="I6" s="351" t="s">
        <v>1985</v>
      </c>
      <c r="J6" s="89">
        <v>4</v>
      </c>
    </row>
    <row r="7" spans="1:10">
      <c r="A7" s="350" t="s">
        <v>126</v>
      </c>
      <c r="B7" s="4" t="s">
        <v>1986</v>
      </c>
      <c r="C7" s="5">
        <v>3.2</v>
      </c>
      <c r="D7" s="4" t="s">
        <v>548</v>
      </c>
      <c r="E7" s="351" t="s">
        <v>1983</v>
      </c>
      <c r="F7" s="351" t="s">
        <v>1983</v>
      </c>
      <c r="G7" s="352" t="s">
        <v>1994</v>
      </c>
      <c r="H7" s="4">
        <v>110</v>
      </c>
      <c r="I7" s="351" t="s">
        <v>1985</v>
      </c>
      <c r="J7" s="89">
        <v>4</v>
      </c>
    </row>
    <row r="8" spans="1:10">
      <c r="A8" s="350" t="s">
        <v>129</v>
      </c>
      <c r="B8" s="4" t="s">
        <v>1982</v>
      </c>
      <c r="C8" s="5">
        <v>3.5</v>
      </c>
      <c r="D8" s="4" t="s">
        <v>548</v>
      </c>
      <c r="E8" s="351" t="s">
        <v>1983</v>
      </c>
      <c r="F8" s="351" t="s">
        <v>1983</v>
      </c>
      <c r="G8" s="352" t="s">
        <v>1995</v>
      </c>
      <c r="H8" s="4">
        <v>130</v>
      </c>
      <c r="I8" s="351" t="s">
        <v>1985</v>
      </c>
      <c r="J8" s="89">
        <v>4</v>
      </c>
    </row>
    <row r="9" spans="1:10">
      <c r="A9" s="350" t="s">
        <v>129</v>
      </c>
      <c r="B9" s="4" t="s">
        <v>1986</v>
      </c>
      <c r="C9" s="5">
        <v>3.5</v>
      </c>
      <c r="D9" s="4" t="s">
        <v>548</v>
      </c>
      <c r="E9" s="351" t="s">
        <v>1983</v>
      </c>
      <c r="F9" s="351" t="s">
        <v>1983</v>
      </c>
      <c r="G9" s="352" t="s">
        <v>1995</v>
      </c>
      <c r="H9" s="4">
        <v>130</v>
      </c>
      <c r="I9" s="351" t="s">
        <v>1985</v>
      </c>
      <c r="J9" s="89">
        <v>4</v>
      </c>
    </row>
    <row r="10" spans="1:10">
      <c r="A10" s="350" t="s">
        <v>131</v>
      </c>
      <c r="B10" s="4" t="s">
        <v>1982</v>
      </c>
      <c r="C10" s="5">
        <v>3.6</v>
      </c>
      <c r="D10" s="4" t="s">
        <v>548</v>
      </c>
      <c r="E10" s="351" t="s">
        <v>1983</v>
      </c>
      <c r="F10" s="351" t="s">
        <v>1983</v>
      </c>
      <c r="G10" s="352" t="s">
        <v>1995</v>
      </c>
      <c r="H10" s="4">
        <v>135</v>
      </c>
      <c r="I10" s="351" t="s">
        <v>1985</v>
      </c>
      <c r="J10" s="89">
        <v>4</v>
      </c>
    </row>
    <row r="11" spans="1:10">
      <c r="A11" s="350" t="s">
        <v>131</v>
      </c>
      <c r="B11" s="4" t="s">
        <v>1986</v>
      </c>
      <c r="C11" s="5">
        <v>3.6</v>
      </c>
      <c r="D11" s="4" t="s">
        <v>548</v>
      </c>
      <c r="E11" s="351" t="s">
        <v>1983</v>
      </c>
      <c r="F11" s="351" t="s">
        <v>1983</v>
      </c>
      <c r="G11" s="352" t="s">
        <v>1995</v>
      </c>
      <c r="H11" s="4">
        <v>135</v>
      </c>
      <c r="I11" s="351" t="s">
        <v>1985</v>
      </c>
      <c r="J11" s="89">
        <v>4</v>
      </c>
    </row>
    <row r="12" spans="1:10">
      <c r="A12" s="350" t="s">
        <v>1996</v>
      </c>
      <c r="B12" s="4" t="s">
        <v>1982</v>
      </c>
      <c r="C12" s="5">
        <v>3.6</v>
      </c>
      <c r="D12" s="4" t="s">
        <v>548</v>
      </c>
      <c r="E12" s="351" t="s">
        <v>1983</v>
      </c>
      <c r="F12" s="351" t="s">
        <v>1983</v>
      </c>
      <c r="G12" s="352" t="s">
        <v>1997</v>
      </c>
      <c r="H12" s="4">
        <v>160</v>
      </c>
      <c r="I12" s="351" t="s">
        <v>1985</v>
      </c>
      <c r="J12" s="89">
        <v>4</v>
      </c>
    </row>
    <row r="13" spans="1:10">
      <c r="A13" s="350" t="s">
        <v>1784</v>
      </c>
      <c r="B13" s="4" t="s">
        <v>1988</v>
      </c>
      <c r="C13" s="5" t="s">
        <v>1998</v>
      </c>
      <c r="D13" s="4" t="s">
        <v>548</v>
      </c>
      <c r="E13" s="351" t="s">
        <v>1983</v>
      </c>
      <c r="F13" s="351" t="s">
        <v>1983</v>
      </c>
      <c r="G13" s="352" t="s">
        <v>1990</v>
      </c>
      <c r="H13" s="4">
        <v>140</v>
      </c>
      <c r="I13" s="351" t="s">
        <v>1991</v>
      </c>
      <c r="J13" s="89">
        <v>4</v>
      </c>
    </row>
    <row r="14" spans="1:10" hidden="1">
      <c r="A14" s="350" t="s">
        <v>88</v>
      </c>
      <c r="B14" s="4"/>
      <c r="C14" s="5">
        <v>2.8</v>
      </c>
      <c r="D14" s="4" t="s">
        <v>548</v>
      </c>
      <c r="E14" s="351" t="s">
        <v>1983</v>
      </c>
      <c r="F14" s="351" t="s">
        <v>1983</v>
      </c>
      <c r="G14" s="4"/>
      <c r="H14" s="4"/>
      <c r="I14" s="353"/>
      <c r="J14" s="89">
        <v>4</v>
      </c>
    </row>
    <row r="15" spans="1:10">
      <c r="A15" s="350" t="s">
        <v>135</v>
      </c>
      <c r="B15" s="4" t="s">
        <v>1982</v>
      </c>
      <c r="C15" s="5">
        <v>4.5</v>
      </c>
      <c r="D15" s="4" t="s">
        <v>548</v>
      </c>
      <c r="E15" s="351" t="s">
        <v>1983</v>
      </c>
      <c r="F15" s="351" t="s">
        <v>1983</v>
      </c>
      <c r="G15" s="352" t="s">
        <v>1999</v>
      </c>
      <c r="H15" s="4">
        <v>208</v>
      </c>
      <c r="I15" s="351" t="s">
        <v>1985</v>
      </c>
      <c r="J15" s="89">
        <v>4</v>
      </c>
    </row>
    <row r="16" spans="1:10">
      <c r="A16" s="350" t="s">
        <v>135</v>
      </c>
      <c r="B16" s="4" t="s">
        <v>1986</v>
      </c>
      <c r="C16" s="5">
        <v>4.5</v>
      </c>
      <c r="D16" s="4" t="s">
        <v>548</v>
      </c>
      <c r="E16" s="351" t="s">
        <v>1983</v>
      </c>
      <c r="F16" s="351" t="s">
        <v>1983</v>
      </c>
      <c r="G16" s="352" t="s">
        <v>2000</v>
      </c>
      <c r="H16" s="4">
        <v>208</v>
      </c>
      <c r="I16" s="351" t="s">
        <v>1985</v>
      </c>
      <c r="J16" s="89">
        <v>4</v>
      </c>
    </row>
    <row r="17" spans="1:10">
      <c r="A17" s="350" t="s">
        <v>479</v>
      </c>
      <c r="B17" s="4" t="s">
        <v>2001</v>
      </c>
      <c r="C17" s="5">
        <v>1.3</v>
      </c>
      <c r="D17" s="4" t="s">
        <v>548</v>
      </c>
      <c r="E17" s="351" t="s">
        <v>1983</v>
      </c>
      <c r="F17" s="351" t="s">
        <v>1983</v>
      </c>
      <c r="G17" s="352" t="s">
        <v>2002</v>
      </c>
      <c r="H17" s="4">
        <v>70</v>
      </c>
      <c r="I17" s="351" t="s">
        <v>2003</v>
      </c>
      <c r="J17" s="89">
        <v>4</v>
      </c>
    </row>
    <row r="18" spans="1:10">
      <c r="A18" s="350" t="s">
        <v>125</v>
      </c>
      <c r="B18" s="4" t="s">
        <v>1988</v>
      </c>
      <c r="C18" s="5" t="s">
        <v>2004</v>
      </c>
      <c r="D18" s="4" t="s">
        <v>548</v>
      </c>
      <c r="E18" s="351" t="s">
        <v>1983</v>
      </c>
      <c r="F18" s="351" t="s">
        <v>1983</v>
      </c>
      <c r="G18" s="352" t="s">
        <v>2005</v>
      </c>
      <c r="H18" s="4">
        <v>120</v>
      </c>
      <c r="I18" s="351" t="s">
        <v>2006</v>
      </c>
      <c r="J18" s="89">
        <v>4</v>
      </c>
    </row>
    <row r="19" spans="1:10" hidden="1">
      <c r="A19" s="350" t="s">
        <v>2007</v>
      </c>
      <c r="B19" s="4"/>
      <c r="C19" s="5">
        <v>1.4</v>
      </c>
      <c r="D19" s="4" t="s">
        <v>548</v>
      </c>
      <c r="E19" s="351" t="s">
        <v>1983</v>
      </c>
      <c r="F19" s="351" t="s">
        <v>1983</v>
      </c>
      <c r="G19" s="352"/>
      <c r="H19" s="4"/>
      <c r="I19" s="351"/>
      <c r="J19" s="89">
        <v>4</v>
      </c>
    </row>
    <row r="20" spans="1:10">
      <c r="A20" s="350" t="s">
        <v>124</v>
      </c>
      <c r="B20" s="4" t="s">
        <v>1982</v>
      </c>
      <c r="C20" s="5">
        <v>1.7</v>
      </c>
      <c r="D20" s="4" t="s">
        <v>548</v>
      </c>
      <c r="E20" s="351" t="s">
        <v>1983</v>
      </c>
      <c r="F20" s="351" t="s">
        <v>1983</v>
      </c>
      <c r="G20" s="352" t="s">
        <v>2008</v>
      </c>
      <c r="H20" s="4">
        <v>100</v>
      </c>
      <c r="I20" s="351" t="s">
        <v>2003</v>
      </c>
      <c r="J20" s="89">
        <v>4</v>
      </c>
    </row>
    <row r="21" spans="1:10">
      <c r="A21" s="350" t="s">
        <v>124</v>
      </c>
      <c r="B21" s="4" t="s">
        <v>1986</v>
      </c>
      <c r="C21" s="5">
        <v>1.7</v>
      </c>
      <c r="D21" s="4" t="s">
        <v>548</v>
      </c>
      <c r="E21" s="351" t="s">
        <v>1983</v>
      </c>
      <c r="F21" s="351" t="s">
        <v>1983</v>
      </c>
      <c r="G21" s="352" t="s">
        <v>2002</v>
      </c>
      <c r="H21" s="4">
        <v>100</v>
      </c>
      <c r="I21" s="351" t="s">
        <v>2003</v>
      </c>
      <c r="J21" s="89">
        <v>4</v>
      </c>
    </row>
    <row r="22" spans="1:10">
      <c r="A22" s="350" t="s">
        <v>127</v>
      </c>
      <c r="B22" s="4" t="s">
        <v>1982</v>
      </c>
      <c r="C22" s="5">
        <v>1.9</v>
      </c>
      <c r="D22" s="4" t="s">
        <v>548</v>
      </c>
      <c r="E22" s="351" t="s">
        <v>1983</v>
      </c>
      <c r="F22" s="351" t="s">
        <v>1983</v>
      </c>
      <c r="G22" s="352" t="s">
        <v>2009</v>
      </c>
      <c r="H22" s="4">
        <v>115</v>
      </c>
      <c r="I22" s="351" t="s">
        <v>2003</v>
      </c>
      <c r="J22" s="89">
        <v>4</v>
      </c>
    </row>
    <row r="23" spans="1:10">
      <c r="A23" s="350" t="s">
        <v>127</v>
      </c>
      <c r="B23" s="4" t="s">
        <v>1986</v>
      </c>
      <c r="C23" s="5">
        <v>1.9</v>
      </c>
      <c r="D23" s="4" t="s">
        <v>548</v>
      </c>
      <c r="E23" s="351" t="s">
        <v>1983</v>
      </c>
      <c r="F23" s="351" t="s">
        <v>1983</v>
      </c>
      <c r="G23" s="352" t="s">
        <v>2010</v>
      </c>
      <c r="H23" s="350">
        <v>115</v>
      </c>
      <c r="I23" s="351" t="s">
        <v>2003</v>
      </c>
      <c r="J23" s="89">
        <v>4</v>
      </c>
    </row>
    <row r="24" spans="1:10">
      <c r="A24" s="350" t="s">
        <v>130</v>
      </c>
      <c r="B24" s="4" t="s">
        <v>1982</v>
      </c>
      <c r="C24" s="5">
        <v>1.9</v>
      </c>
      <c r="D24" s="4" t="s">
        <v>548</v>
      </c>
      <c r="E24" s="351" t="s">
        <v>1983</v>
      </c>
      <c r="F24" s="351" t="s">
        <v>1983</v>
      </c>
      <c r="G24" s="352" t="s">
        <v>2009</v>
      </c>
      <c r="H24" s="4">
        <v>120</v>
      </c>
      <c r="I24" s="351" t="s">
        <v>2003</v>
      </c>
      <c r="J24" s="89">
        <v>4</v>
      </c>
    </row>
    <row r="25" spans="1:10">
      <c r="A25" s="350" t="s">
        <v>130</v>
      </c>
      <c r="B25" s="4" t="s">
        <v>1986</v>
      </c>
      <c r="C25" s="5">
        <v>1.9</v>
      </c>
      <c r="D25" s="4" t="s">
        <v>548</v>
      </c>
      <c r="E25" s="351" t="s">
        <v>1983</v>
      </c>
      <c r="F25" s="351" t="s">
        <v>1983</v>
      </c>
      <c r="G25" s="352" t="s">
        <v>2010</v>
      </c>
      <c r="H25" s="4">
        <v>120</v>
      </c>
      <c r="I25" s="351" t="s">
        <v>2003</v>
      </c>
      <c r="J25" s="89">
        <v>4</v>
      </c>
    </row>
    <row r="26" spans="1:10">
      <c r="A26" s="350" t="s">
        <v>2011</v>
      </c>
      <c r="B26" s="4" t="s">
        <v>2001</v>
      </c>
      <c r="C26" s="5">
        <v>1.9</v>
      </c>
      <c r="D26" s="4" t="s">
        <v>548</v>
      </c>
      <c r="E26" s="351" t="s">
        <v>1983</v>
      </c>
      <c r="F26" s="351" t="s">
        <v>1983</v>
      </c>
      <c r="G26" s="352" t="s">
        <v>2012</v>
      </c>
      <c r="H26" s="4">
        <v>165</v>
      </c>
      <c r="I26" s="351" t="s">
        <v>2003</v>
      </c>
      <c r="J26" s="89">
        <v>4</v>
      </c>
    </row>
    <row r="27" spans="1:10">
      <c r="A27" s="350" t="s">
        <v>133</v>
      </c>
      <c r="B27" s="4" t="s">
        <v>1982</v>
      </c>
      <c r="C27" s="5">
        <v>2.5</v>
      </c>
      <c r="D27" s="4" t="s">
        <v>548</v>
      </c>
      <c r="E27" s="351" t="s">
        <v>1983</v>
      </c>
      <c r="F27" s="351" t="s">
        <v>1983</v>
      </c>
      <c r="G27" s="352" t="s">
        <v>2013</v>
      </c>
      <c r="H27" s="4">
        <v>170</v>
      </c>
      <c r="I27" s="351" t="s">
        <v>2003</v>
      </c>
      <c r="J27" s="89">
        <v>4</v>
      </c>
    </row>
    <row r="28" spans="1:10">
      <c r="A28" s="350" t="s">
        <v>133</v>
      </c>
      <c r="B28" s="4" t="s">
        <v>1986</v>
      </c>
      <c r="C28" s="5">
        <v>2.5</v>
      </c>
      <c r="D28" s="4" t="s">
        <v>548</v>
      </c>
      <c r="E28" s="351" t="s">
        <v>1983</v>
      </c>
      <c r="F28" s="351" t="s">
        <v>1983</v>
      </c>
      <c r="G28" s="352" t="s">
        <v>1987</v>
      </c>
      <c r="H28" s="4">
        <v>170</v>
      </c>
      <c r="I28" s="351" t="s">
        <v>2003</v>
      </c>
      <c r="J28" s="89">
        <v>4</v>
      </c>
    </row>
    <row r="29" spans="1:10">
      <c r="A29" s="350" t="s">
        <v>1785</v>
      </c>
      <c r="B29" s="4" t="s">
        <v>1988</v>
      </c>
      <c r="C29" s="5" t="s">
        <v>2014</v>
      </c>
      <c r="D29" s="4" t="s">
        <v>548</v>
      </c>
      <c r="E29" s="351" t="s">
        <v>1983</v>
      </c>
      <c r="F29" s="351" t="s">
        <v>1983</v>
      </c>
      <c r="G29" s="352" t="s">
        <v>2015</v>
      </c>
      <c r="H29" s="4">
        <v>167</v>
      </c>
      <c r="I29" s="351" t="s">
        <v>1991</v>
      </c>
      <c r="J29" s="89">
        <v>4</v>
      </c>
    </row>
    <row r="30" spans="1:10">
      <c r="A30" s="350" t="s">
        <v>132</v>
      </c>
      <c r="B30" s="4" t="s">
        <v>1988</v>
      </c>
      <c r="C30" s="5" t="s">
        <v>2014</v>
      </c>
      <c r="D30" s="4" t="s">
        <v>548</v>
      </c>
      <c r="E30" s="351" t="s">
        <v>1983</v>
      </c>
      <c r="F30" s="351" t="s">
        <v>1983</v>
      </c>
      <c r="G30" s="352" t="s">
        <v>2015</v>
      </c>
      <c r="H30" s="4">
        <v>160</v>
      </c>
      <c r="I30" s="351" t="s">
        <v>1991</v>
      </c>
      <c r="J30" s="89">
        <v>4</v>
      </c>
    </row>
    <row r="31" spans="1:10">
      <c r="A31" s="350" t="s">
        <v>1954</v>
      </c>
      <c r="B31" s="4" t="s">
        <v>1988</v>
      </c>
      <c r="C31" s="5" t="s">
        <v>2016</v>
      </c>
      <c r="D31" s="4" t="s">
        <v>548</v>
      </c>
      <c r="E31" s="351" t="s">
        <v>1983</v>
      </c>
      <c r="F31" s="351" t="s">
        <v>1983</v>
      </c>
      <c r="G31" s="352" t="s">
        <v>2017</v>
      </c>
      <c r="H31" s="4">
        <v>165</v>
      </c>
      <c r="I31" s="351" t="s">
        <v>2018</v>
      </c>
      <c r="J31" s="89">
        <v>4</v>
      </c>
    </row>
    <row r="32" spans="1:10">
      <c r="A32" s="350" t="s">
        <v>474</v>
      </c>
      <c r="B32" s="4" t="s">
        <v>1982</v>
      </c>
      <c r="C32" s="5">
        <v>1.4</v>
      </c>
      <c r="D32" s="4" t="s">
        <v>548</v>
      </c>
      <c r="E32" s="351" t="s">
        <v>1983</v>
      </c>
      <c r="F32" s="351" t="s">
        <v>1983</v>
      </c>
      <c r="G32" s="352" t="s">
        <v>2008</v>
      </c>
      <c r="H32" s="4">
        <v>85</v>
      </c>
      <c r="I32" s="351" t="s">
        <v>2003</v>
      </c>
      <c r="J32" s="89">
        <v>4</v>
      </c>
    </row>
    <row r="33" spans="1:13">
      <c r="A33" s="350" t="s">
        <v>474</v>
      </c>
      <c r="B33" s="4" t="s">
        <v>1986</v>
      </c>
      <c r="C33" s="5">
        <v>1.4</v>
      </c>
      <c r="D33" s="4" t="s">
        <v>548</v>
      </c>
      <c r="E33" s="351" t="s">
        <v>1983</v>
      </c>
      <c r="F33" s="351" t="s">
        <v>1983</v>
      </c>
      <c r="G33" s="352" t="s">
        <v>2002</v>
      </c>
      <c r="H33" s="4">
        <v>85</v>
      </c>
      <c r="I33" s="351" t="s">
        <v>2003</v>
      </c>
      <c r="J33" s="89">
        <v>4</v>
      </c>
    </row>
    <row r="34" spans="1:13">
      <c r="A34" s="350" t="s">
        <v>516</v>
      </c>
      <c r="B34" s="4" t="s">
        <v>1982</v>
      </c>
      <c r="C34" s="5">
        <v>1.8</v>
      </c>
      <c r="D34" s="4" t="s">
        <v>548</v>
      </c>
      <c r="E34" s="351" t="s">
        <v>1983</v>
      </c>
      <c r="F34" s="351" t="s">
        <v>1983</v>
      </c>
      <c r="G34" s="352" t="s">
        <v>2008</v>
      </c>
      <c r="H34" s="4">
        <v>110</v>
      </c>
      <c r="I34" s="351" t="s">
        <v>2003</v>
      </c>
      <c r="J34" s="89">
        <v>4</v>
      </c>
    </row>
    <row r="35" spans="1:13">
      <c r="A35" s="350" t="s">
        <v>516</v>
      </c>
      <c r="B35" s="4" t="s">
        <v>1986</v>
      </c>
      <c r="C35" s="5">
        <v>1.8</v>
      </c>
      <c r="D35" s="4" t="s">
        <v>548</v>
      </c>
      <c r="E35" s="351" t="s">
        <v>1983</v>
      </c>
      <c r="F35" s="351" t="s">
        <v>1983</v>
      </c>
      <c r="G35" s="352" t="s">
        <v>2002</v>
      </c>
      <c r="H35" s="4">
        <v>110</v>
      </c>
      <c r="I35" s="351" t="s">
        <v>2003</v>
      </c>
      <c r="J35" s="89">
        <v>4</v>
      </c>
    </row>
    <row r="36" spans="1:13">
      <c r="A36" s="350" t="s">
        <v>128</v>
      </c>
      <c r="B36" s="4" t="s">
        <v>1982</v>
      </c>
      <c r="C36" s="5">
        <v>1.9</v>
      </c>
      <c r="D36" s="4" t="s">
        <v>548</v>
      </c>
      <c r="E36" s="351" t="s">
        <v>1983</v>
      </c>
      <c r="F36" s="351" t="s">
        <v>1983</v>
      </c>
      <c r="G36" s="352" t="s">
        <v>2009</v>
      </c>
      <c r="H36" s="4">
        <v>135</v>
      </c>
      <c r="I36" s="351" t="s">
        <v>2003</v>
      </c>
      <c r="J36" s="89">
        <v>4</v>
      </c>
      <c r="M36" s="354"/>
    </row>
    <row r="37" spans="1:13">
      <c r="A37" s="350" t="s">
        <v>128</v>
      </c>
      <c r="B37" s="4" t="s">
        <v>1986</v>
      </c>
      <c r="C37" s="5">
        <v>1.9</v>
      </c>
      <c r="D37" s="4" t="s">
        <v>548</v>
      </c>
      <c r="E37" s="351" t="s">
        <v>1983</v>
      </c>
      <c r="F37" s="351" t="s">
        <v>1983</v>
      </c>
      <c r="G37" s="352" t="s">
        <v>2010</v>
      </c>
      <c r="H37" s="350">
        <v>135</v>
      </c>
      <c r="I37" s="351" t="s">
        <v>2003</v>
      </c>
      <c r="J37" s="89">
        <v>4</v>
      </c>
      <c r="M37" s="355"/>
    </row>
    <row r="38" spans="1:13">
      <c r="A38" s="350" t="s">
        <v>77</v>
      </c>
      <c r="B38" s="4" t="s">
        <v>1982</v>
      </c>
      <c r="C38" s="5">
        <v>2</v>
      </c>
      <c r="D38" s="4" t="s">
        <v>548</v>
      </c>
      <c r="E38" s="351" t="s">
        <v>1983</v>
      </c>
      <c r="F38" s="351" t="s">
        <v>1983</v>
      </c>
      <c r="G38" s="352" t="s">
        <v>2009</v>
      </c>
      <c r="H38" s="4">
        <v>150</v>
      </c>
      <c r="I38" s="351" t="s">
        <v>2003</v>
      </c>
      <c r="J38" s="89">
        <v>4</v>
      </c>
    </row>
    <row r="39" spans="1:13">
      <c r="A39" s="350" t="s">
        <v>77</v>
      </c>
      <c r="B39" s="4" t="s">
        <v>1986</v>
      </c>
      <c r="C39" s="5">
        <v>2</v>
      </c>
      <c r="D39" s="4" t="s">
        <v>548</v>
      </c>
      <c r="E39" s="351" t="s">
        <v>1983</v>
      </c>
      <c r="F39" s="351" t="s">
        <v>1983</v>
      </c>
      <c r="G39" s="352" t="s">
        <v>2010</v>
      </c>
      <c r="H39" s="350">
        <v>150</v>
      </c>
      <c r="I39" s="351" t="s">
        <v>2003</v>
      </c>
      <c r="J39" s="89">
        <v>4</v>
      </c>
    </row>
    <row r="40" spans="1:13">
      <c r="A40" s="350" t="s">
        <v>134</v>
      </c>
      <c r="B40" s="4" t="s">
        <v>1982</v>
      </c>
      <c r="C40" s="5">
        <v>2.6</v>
      </c>
      <c r="D40" s="4" t="s">
        <v>548</v>
      </c>
      <c r="E40" s="351" t="s">
        <v>1983</v>
      </c>
      <c r="F40" s="351" t="s">
        <v>1983</v>
      </c>
      <c r="G40" s="352" t="s">
        <v>2013</v>
      </c>
      <c r="H40" s="4">
        <v>207</v>
      </c>
      <c r="I40" s="351" t="s">
        <v>2003</v>
      </c>
      <c r="J40" s="89">
        <v>4</v>
      </c>
    </row>
    <row r="41" spans="1:13">
      <c r="A41" s="350" t="s">
        <v>134</v>
      </c>
      <c r="B41" s="4" t="s">
        <v>1986</v>
      </c>
      <c r="C41" s="5">
        <v>2.6</v>
      </c>
      <c r="D41" s="4" t="s">
        <v>548</v>
      </c>
      <c r="E41" s="351" t="s">
        <v>1983</v>
      </c>
      <c r="F41" s="351" t="s">
        <v>1983</v>
      </c>
      <c r="G41" s="352" t="s">
        <v>1994</v>
      </c>
      <c r="H41" s="4">
        <v>207</v>
      </c>
      <c r="I41" s="351" t="s">
        <v>2003</v>
      </c>
      <c r="J41" s="89">
        <v>4</v>
      </c>
    </row>
    <row r="42" spans="1:13">
      <c r="A42" s="350" t="s">
        <v>2019</v>
      </c>
      <c r="B42" s="4" t="s">
        <v>1982</v>
      </c>
      <c r="C42" s="5">
        <v>2.7</v>
      </c>
      <c r="D42" s="4" t="s">
        <v>548</v>
      </c>
      <c r="E42" s="351" t="s">
        <v>1983</v>
      </c>
      <c r="F42" s="351" t="s">
        <v>1983</v>
      </c>
      <c r="G42" s="352" t="s">
        <v>2020</v>
      </c>
      <c r="H42" s="4">
        <v>230</v>
      </c>
      <c r="I42" s="351" t="s">
        <v>2003</v>
      </c>
      <c r="J42" s="89">
        <v>4</v>
      </c>
    </row>
    <row r="43" spans="1:13">
      <c r="A43" s="350" t="s">
        <v>483</v>
      </c>
      <c r="B43" s="4" t="s">
        <v>1982</v>
      </c>
      <c r="C43" s="5">
        <v>2.9</v>
      </c>
      <c r="D43" s="4" t="s">
        <v>548</v>
      </c>
      <c r="E43" s="351" t="s">
        <v>1983</v>
      </c>
      <c r="F43" s="351" t="s">
        <v>1983</v>
      </c>
      <c r="G43" s="352" t="s">
        <v>1984</v>
      </c>
      <c r="H43" s="4">
        <v>90</v>
      </c>
      <c r="I43" s="351" t="s">
        <v>2021</v>
      </c>
      <c r="J43" s="89">
        <v>4</v>
      </c>
    </row>
    <row r="44" spans="1:13">
      <c r="A44" s="350" t="s">
        <v>511</v>
      </c>
      <c r="B44" s="4" t="s">
        <v>1982</v>
      </c>
      <c r="C44" s="5">
        <v>3.4</v>
      </c>
      <c r="D44" s="4" t="s">
        <v>548</v>
      </c>
      <c r="E44" s="351" t="s">
        <v>1983</v>
      </c>
      <c r="F44" s="351" t="s">
        <v>1983</v>
      </c>
      <c r="G44" s="352" t="s">
        <v>1984</v>
      </c>
      <c r="H44" s="4">
        <v>115</v>
      </c>
      <c r="I44" s="351" t="s">
        <v>2021</v>
      </c>
      <c r="J44" s="89">
        <v>4</v>
      </c>
    </row>
    <row r="45" spans="1:13">
      <c r="A45" s="350" t="s">
        <v>511</v>
      </c>
      <c r="B45" s="4" t="s">
        <v>1986</v>
      </c>
      <c r="C45" s="5">
        <v>3.4</v>
      </c>
      <c r="D45" s="4" t="s">
        <v>548</v>
      </c>
      <c r="E45" s="351" t="s">
        <v>1983</v>
      </c>
      <c r="F45" s="351" t="s">
        <v>1983</v>
      </c>
      <c r="G45" s="352" t="s">
        <v>1987</v>
      </c>
      <c r="H45" s="4">
        <v>115</v>
      </c>
      <c r="I45" s="351" t="s">
        <v>2021</v>
      </c>
      <c r="J45" s="89">
        <v>4</v>
      </c>
    </row>
    <row r="46" spans="1:13">
      <c r="A46" s="350" t="s">
        <v>247</v>
      </c>
      <c r="B46" s="4" t="s">
        <v>1982</v>
      </c>
      <c r="C46" s="5">
        <v>3.5</v>
      </c>
      <c r="D46" s="4" t="s">
        <v>548</v>
      </c>
      <c r="E46" s="351" t="s">
        <v>1983</v>
      </c>
      <c r="F46" s="351" t="s">
        <v>1983</v>
      </c>
      <c r="G46" s="352" t="s">
        <v>1995</v>
      </c>
      <c r="H46" s="4">
        <v>140</v>
      </c>
      <c r="I46" s="351" t="s">
        <v>2021</v>
      </c>
      <c r="J46" s="89">
        <v>4</v>
      </c>
    </row>
    <row r="47" spans="1:13">
      <c r="A47" s="350" t="s">
        <v>247</v>
      </c>
      <c r="B47" s="4" t="s">
        <v>1986</v>
      </c>
      <c r="C47" s="5">
        <v>3.5</v>
      </c>
      <c r="D47" s="4" t="s">
        <v>548</v>
      </c>
      <c r="E47" s="351" t="s">
        <v>1983</v>
      </c>
      <c r="F47" s="351" t="s">
        <v>1983</v>
      </c>
      <c r="G47" s="352" t="s">
        <v>1995</v>
      </c>
      <c r="H47" s="4">
        <v>140</v>
      </c>
      <c r="I47" s="351" t="s">
        <v>2021</v>
      </c>
      <c r="J47" s="89">
        <v>4</v>
      </c>
    </row>
    <row r="48" spans="1:13">
      <c r="A48" s="350" t="s">
        <v>250</v>
      </c>
      <c r="B48" s="4" t="s">
        <v>1982</v>
      </c>
      <c r="C48" s="5">
        <v>3.6</v>
      </c>
      <c r="D48" s="4" t="s">
        <v>548</v>
      </c>
      <c r="E48" s="351" t="s">
        <v>1983</v>
      </c>
      <c r="F48" s="351" t="s">
        <v>1983</v>
      </c>
      <c r="G48" s="352" t="s">
        <v>1995</v>
      </c>
      <c r="H48" s="4">
        <v>160</v>
      </c>
      <c r="I48" s="351" t="s">
        <v>2021</v>
      </c>
      <c r="J48" s="89">
        <v>4</v>
      </c>
    </row>
    <row r="49" spans="1:10">
      <c r="A49" s="350" t="s">
        <v>250</v>
      </c>
      <c r="B49" s="4" t="s">
        <v>1986</v>
      </c>
      <c r="C49" s="5">
        <v>3.6</v>
      </c>
      <c r="D49" s="4" t="s">
        <v>548</v>
      </c>
      <c r="E49" s="351" t="s">
        <v>1983</v>
      </c>
      <c r="F49" s="351" t="s">
        <v>1983</v>
      </c>
      <c r="G49" s="352" t="s">
        <v>1995</v>
      </c>
      <c r="H49" s="4">
        <v>160</v>
      </c>
      <c r="I49" s="351" t="s">
        <v>2021</v>
      </c>
      <c r="J49" s="89">
        <v>4</v>
      </c>
    </row>
    <row r="50" spans="1:10">
      <c r="A50" s="350" t="s">
        <v>241</v>
      </c>
      <c r="B50" s="4" t="s">
        <v>1982</v>
      </c>
      <c r="C50" s="5">
        <v>7</v>
      </c>
      <c r="D50" s="4" t="s">
        <v>548</v>
      </c>
      <c r="E50" s="351" t="s">
        <v>1983</v>
      </c>
      <c r="F50" s="351" t="s">
        <v>1983</v>
      </c>
      <c r="G50" s="352" t="s">
        <v>1999</v>
      </c>
      <c r="H50" s="4">
        <v>220</v>
      </c>
      <c r="I50" s="351" t="s">
        <v>2021</v>
      </c>
      <c r="J50" s="89">
        <v>4</v>
      </c>
    </row>
    <row r="51" spans="1:10">
      <c r="A51" s="350" t="s">
        <v>464</v>
      </c>
      <c r="B51" s="4" t="s">
        <v>1982</v>
      </c>
      <c r="C51" s="5">
        <v>4</v>
      </c>
      <c r="D51" s="4" t="s">
        <v>548</v>
      </c>
      <c r="E51" s="351" t="s">
        <v>1983</v>
      </c>
      <c r="F51" s="351" t="s">
        <v>1983</v>
      </c>
      <c r="G51" s="352" t="s">
        <v>1999</v>
      </c>
      <c r="H51" s="4">
        <v>151</v>
      </c>
      <c r="I51" s="351" t="s">
        <v>2022</v>
      </c>
      <c r="J51" s="89">
        <v>4</v>
      </c>
    </row>
    <row r="52" spans="1:10">
      <c r="A52" s="356" t="s">
        <v>464</v>
      </c>
      <c r="B52" s="357" t="s">
        <v>1986</v>
      </c>
      <c r="C52" s="358">
        <v>4</v>
      </c>
      <c r="D52" s="357" t="s">
        <v>548</v>
      </c>
      <c r="E52" s="359" t="s">
        <v>1983</v>
      </c>
      <c r="F52" s="359" t="s">
        <v>1983</v>
      </c>
      <c r="G52" s="360" t="s">
        <v>2000</v>
      </c>
      <c r="H52" s="357">
        <v>151</v>
      </c>
      <c r="I52" s="359" t="s">
        <v>2022</v>
      </c>
      <c r="J52" s="361">
        <v>4</v>
      </c>
    </row>
    <row r="53" spans="1:10">
      <c r="C53" s="3"/>
      <c r="G53" s="362"/>
      <c r="I53" s="363"/>
    </row>
    <row r="55" spans="1:10" ht="36" customHeight="1">
      <c r="A55" s="346" t="s">
        <v>2023</v>
      </c>
      <c r="B55" s="347" t="s">
        <v>1974</v>
      </c>
      <c r="C55" s="348" t="s">
        <v>1975</v>
      </c>
      <c r="D55" s="348" t="s">
        <v>1976</v>
      </c>
      <c r="E55" s="348" t="s">
        <v>1972</v>
      </c>
      <c r="F55" s="348" t="s">
        <v>1977</v>
      </c>
      <c r="G55" s="347" t="s">
        <v>1978</v>
      </c>
      <c r="H55" s="348" t="s">
        <v>1979</v>
      </c>
      <c r="I55" s="348" t="s">
        <v>1980</v>
      </c>
      <c r="J55" s="349" t="s">
        <v>1981</v>
      </c>
    </row>
    <row r="56" spans="1:10">
      <c r="A56" s="350" t="s">
        <v>469</v>
      </c>
      <c r="B56" s="4" t="s">
        <v>1982</v>
      </c>
      <c r="C56" s="5">
        <v>1.4</v>
      </c>
      <c r="D56" s="4" t="s">
        <v>548</v>
      </c>
      <c r="E56" s="351" t="s">
        <v>1983</v>
      </c>
      <c r="F56" s="351" t="s">
        <v>1983</v>
      </c>
      <c r="G56" s="352" t="s">
        <v>2008</v>
      </c>
      <c r="H56" s="364">
        <v>71</v>
      </c>
      <c r="I56" s="365" t="s">
        <v>1648</v>
      </c>
      <c r="J56" s="89">
        <v>4</v>
      </c>
    </row>
    <row r="57" spans="1:10">
      <c r="A57" s="350" t="s">
        <v>469</v>
      </c>
      <c r="B57" s="4" t="s">
        <v>1986</v>
      </c>
      <c r="C57" s="5">
        <v>1.4</v>
      </c>
      <c r="D57" s="4" t="s">
        <v>548</v>
      </c>
      <c r="E57" s="351" t="s">
        <v>1983</v>
      </c>
      <c r="F57" s="351" t="s">
        <v>1983</v>
      </c>
      <c r="G57" s="352" t="s">
        <v>2024</v>
      </c>
      <c r="H57" s="364">
        <v>71</v>
      </c>
      <c r="I57" s="365" t="s">
        <v>1648</v>
      </c>
      <c r="J57" s="89">
        <v>4</v>
      </c>
    </row>
    <row r="58" spans="1:10">
      <c r="A58" s="350" t="s">
        <v>2025</v>
      </c>
      <c r="B58" s="4" t="s">
        <v>1982</v>
      </c>
      <c r="C58" s="5" t="s">
        <v>2004</v>
      </c>
      <c r="D58" s="4" t="s">
        <v>548</v>
      </c>
      <c r="E58" s="351" t="s">
        <v>1983</v>
      </c>
      <c r="F58" s="351" t="s">
        <v>1983</v>
      </c>
      <c r="G58" s="352" t="s">
        <v>2026</v>
      </c>
      <c r="H58" s="4">
        <v>85</v>
      </c>
      <c r="I58" s="365" t="s">
        <v>1648</v>
      </c>
      <c r="J58" s="89">
        <v>4</v>
      </c>
    </row>
    <row r="59" spans="1:10">
      <c r="A59" s="350" t="s">
        <v>416</v>
      </c>
      <c r="B59" s="4" t="s">
        <v>1982</v>
      </c>
      <c r="C59" s="5">
        <v>1.7</v>
      </c>
      <c r="D59" s="4" t="s">
        <v>548</v>
      </c>
      <c r="E59" s="351" t="s">
        <v>1983</v>
      </c>
      <c r="F59" s="351" t="s">
        <v>1983</v>
      </c>
      <c r="G59" s="352" t="s">
        <v>2027</v>
      </c>
      <c r="H59" s="4">
        <v>105</v>
      </c>
      <c r="I59" s="365" t="s">
        <v>1648</v>
      </c>
      <c r="J59" s="89">
        <v>4</v>
      </c>
    </row>
    <row r="60" spans="1:10">
      <c r="A60" s="350" t="s">
        <v>416</v>
      </c>
      <c r="B60" s="4" t="s">
        <v>1986</v>
      </c>
      <c r="C60" s="5">
        <v>1.7</v>
      </c>
      <c r="D60" s="4" t="s">
        <v>548</v>
      </c>
      <c r="E60" s="351" t="s">
        <v>1983</v>
      </c>
      <c r="F60" s="351" t="s">
        <v>1983</v>
      </c>
      <c r="G60" s="352" t="s">
        <v>2024</v>
      </c>
      <c r="H60" s="4">
        <v>105</v>
      </c>
      <c r="I60" s="365" t="s">
        <v>1648</v>
      </c>
      <c r="J60" s="89">
        <v>4</v>
      </c>
    </row>
    <row r="61" spans="1:10">
      <c r="A61" s="350" t="s">
        <v>1805</v>
      </c>
      <c r="B61" s="4" t="s">
        <v>1982</v>
      </c>
      <c r="C61" s="5" t="s">
        <v>2028</v>
      </c>
      <c r="D61" s="4" t="s">
        <v>548</v>
      </c>
      <c r="E61" s="351" t="s">
        <v>1983</v>
      </c>
      <c r="F61" s="351" t="s">
        <v>1983</v>
      </c>
      <c r="G61" s="43" t="s">
        <v>2029</v>
      </c>
      <c r="H61" s="4">
        <v>120</v>
      </c>
      <c r="I61" s="365" t="s">
        <v>1648</v>
      </c>
      <c r="J61" s="89">
        <v>4</v>
      </c>
    </row>
    <row r="62" spans="1:10">
      <c r="A62" s="350" t="s">
        <v>176</v>
      </c>
      <c r="B62" s="4" t="s">
        <v>2001</v>
      </c>
      <c r="C62" s="5">
        <v>2</v>
      </c>
      <c r="D62" s="4" t="s">
        <v>548</v>
      </c>
      <c r="E62" s="351" t="s">
        <v>1983</v>
      </c>
      <c r="F62" s="351" t="s">
        <v>1983</v>
      </c>
      <c r="G62" s="43" t="s">
        <v>2030</v>
      </c>
      <c r="H62" s="4">
        <v>120</v>
      </c>
      <c r="I62" s="365" t="s">
        <v>1648</v>
      </c>
      <c r="J62" s="89">
        <v>4</v>
      </c>
    </row>
    <row r="63" spans="1:10">
      <c r="A63" s="350" t="s">
        <v>2031</v>
      </c>
      <c r="B63" s="4" t="s">
        <v>1982</v>
      </c>
      <c r="C63" s="351" t="s">
        <v>2032</v>
      </c>
      <c r="D63" s="4" t="s">
        <v>548</v>
      </c>
      <c r="E63" s="351" t="s">
        <v>1983</v>
      </c>
      <c r="F63" s="351" t="s">
        <v>1983</v>
      </c>
      <c r="G63" s="43" t="s">
        <v>2033</v>
      </c>
      <c r="H63" s="4">
        <v>130</v>
      </c>
      <c r="I63" s="365" t="s">
        <v>1648</v>
      </c>
      <c r="J63" s="89">
        <v>4</v>
      </c>
    </row>
    <row r="64" spans="1:10">
      <c r="A64" s="350" t="s">
        <v>73</v>
      </c>
      <c r="B64" s="4" t="s">
        <v>2001</v>
      </c>
      <c r="C64" s="366">
        <v>2.1</v>
      </c>
      <c r="D64" s="4" t="s">
        <v>548</v>
      </c>
      <c r="E64" s="351" t="s">
        <v>1983</v>
      </c>
      <c r="F64" s="351" t="s">
        <v>1983</v>
      </c>
      <c r="G64" s="43" t="s">
        <v>2033</v>
      </c>
      <c r="H64" s="4">
        <v>150</v>
      </c>
      <c r="I64" s="365" t="s">
        <v>1648</v>
      </c>
      <c r="J64" s="89">
        <v>4</v>
      </c>
    </row>
    <row r="65" spans="1:19">
      <c r="A65" s="350" t="s">
        <v>1799</v>
      </c>
      <c r="B65" s="4" t="s">
        <v>2001</v>
      </c>
      <c r="C65" s="366" t="s">
        <v>2034</v>
      </c>
      <c r="D65" s="4" t="s">
        <v>548</v>
      </c>
      <c r="E65" s="351" t="s">
        <v>1983</v>
      </c>
      <c r="F65" s="351" t="s">
        <v>1983</v>
      </c>
      <c r="G65" s="43" t="s">
        <v>2033</v>
      </c>
      <c r="H65" s="4">
        <v>160</v>
      </c>
      <c r="I65" s="365" t="s">
        <v>1648</v>
      </c>
      <c r="J65" s="89">
        <v>4</v>
      </c>
    </row>
    <row r="66" spans="1:19">
      <c r="A66" s="350" t="s">
        <v>177</v>
      </c>
      <c r="B66" s="4" t="s">
        <v>1982</v>
      </c>
      <c r="C66" s="366">
        <v>2.6</v>
      </c>
      <c r="D66" s="4" t="s">
        <v>548</v>
      </c>
      <c r="E66" s="351" t="s">
        <v>1983</v>
      </c>
      <c r="F66" s="351" t="s">
        <v>1983</v>
      </c>
      <c r="G66" s="352" t="s">
        <v>2035</v>
      </c>
      <c r="H66" s="4">
        <v>210</v>
      </c>
      <c r="I66" s="365" t="s">
        <v>1648</v>
      </c>
      <c r="J66" s="89">
        <v>4</v>
      </c>
    </row>
    <row r="67" spans="1:19">
      <c r="A67" s="350" t="s">
        <v>177</v>
      </c>
      <c r="B67" s="4" t="s">
        <v>1986</v>
      </c>
      <c r="C67" s="366">
        <v>2.6</v>
      </c>
      <c r="D67" s="4" t="s">
        <v>548</v>
      </c>
      <c r="E67" s="351" t="s">
        <v>1983</v>
      </c>
      <c r="F67" s="351" t="s">
        <v>1983</v>
      </c>
      <c r="G67" s="43" t="s">
        <v>2036</v>
      </c>
      <c r="H67" s="4">
        <v>210</v>
      </c>
      <c r="I67" s="365" t="s">
        <v>1648</v>
      </c>
      <c r="J67" s="89">
        <v>4</v>
      </c>
    </row>
    <row r="68" spans="1:19">
      <c r="A68" s="356" t="s">
        <v>1794</v>
      </c>
      <c r="B68" s="357" t="s">
        <v>1982</v>
      </c>
      <c r="C68" s="367" t="s">
        <v>2037</v>
      </c>
      <c r="D68" s="357" t="s">
        <v>548</v>
      </c>
      <c r="E68" s="359" t="s">
        <v>1983</v>
      </c>
      <c r="F68" s="359" t="s">
        <v>1983</v>
      </c>
      <c r="G68" s="360" t="s">
        <v>2038</v>
      </c>
      <c r="H68" s="357">
        <v>240</v>
      </c>
      <c r="I68" s="368" t="s">
        <v>1648</v>
      </c>
      <c r="J68" s="361">
        <v>4</v>
      </c>
    </row>
    <row r="71" spans="1:19" ht="33.75" customHeight="1">
      <c r="A71" s="346" t="s">
        <v>529</v>
      </c>
      <c r="B71" s="347" t="s">
        <v>1974</v>
      </c>
      <c r="C71" s="348" t="s">
        <v>1975</v>
      </c>
      <c r="D71" s="348" t="s">
        <v>1976</v>
      </c>
      <c r="E71" s="348" t="s">
        <v>1972</v>
      </c>
      <c r="F71" s="348" t="s">
        <v>1977</v>
      </c>
      <c r="G71" s="347" t="s">
        <v>1978</v>
      </c>
      <c r="H71" s="348" t="s">
        <v>1979</v>
      </c>
      <c r="I71" s="348" t="s">
        <v>1980</v>
      </c>
      <c r="J71" s="349" t="s">
        <v>1981</v>
      </c>
      <c r="M71" s="4" t="s">
        <v>1669</v>
      </c>
      <c r="N71" s="6" t="s">
        <v>2039</v>
      </c>
      <c r="O71" s="4" t="s">
        <v>2040</v>
      </c>
      <c r="P71" s="4" t="s">
        <v>2041</v>
      </c>
      <c r="Q71" s="4" t="s">
        <v>2042</v>
      </c>
      <c r="R71" s="4" t="s">
        <v>2043</v>
      </c>
      <c r="S71" s="4" t="s">
        <v>2044</v>
      </c>
    </row>
    <row r="72" spans="1:19">
      <c r="A72" s="350" t="s">
        <v>434</v>
      </c>
      <c r="B72" s="4" t="s">
        <v>2001</v>
      </c>
      <c r="C72" s="366">
        <v>2.8</v>
      </c>
      <c r="D72" s="4" t="s">
        <v>7</v>
      </c>
      <c r="E72" s="4" t="s">
        <v>2042</v>
      </c>
      <c r="F72" s="4" t="s">
        <v>2045</v>
      </c>
      <c r="G72" s="352" t="s">
        <v>64</v>
      </c>
      <c r="H72" s="364">
        <v>38</v>
      </c>
      <c r="I72" s="351" t="s">
        <v>2046</v>
      </c>
      <c r="J72" s="73"/>
      <c r="M72" s="4" t="s">
        <v>1670</v>
      </c>
      <c r="N72" s="6" t="s">
        <v>2047</v>
      </c>
      <c r="O72" s="4" t="s">
        <v>2040</v>
      </c>
      <c r="P72" s="4" t="s">
        <v>2048</v>
      </c>
      <c r="Q72" s="4" t="s">
        <v>2042</v>
      </c>
      <c r="R72" s="4" t="s">
        <v>2049</v>
      </c>
      <c r="S72" s="4" t="s">
        <v>2050</v>
      </c>
    </row>
    <row r="73" spans="1:19">
      <c r="A73" s="350" t="s">
        <v>399</v>
      </c>
      <c r="B73" s="4" t="s">
        <v>2001</v>
      </c>
      <c r="C73" s="366">
        <v>3.5</v>
      </c>
      <c r="D73" s="4" t="s">
        <v>7</v>
      </c>
      <c r="E73" s="4" t="s">
        <v>2042</v>
      </c>
      <c r="F73" s="4" t="s">
        <v>2051</v>
      </c>
      <c r="G73" s="352" t="s">
        <v>71</v>
      </c>
      <c r="H73" s="364">
        <v>77</v>
      </c>
      <c r="I73" s="351" t="s">
        <v>2046</v>
      </c>
      <c r="J73" s="73"/>
      <c r="M73" s="4" t="s">
        <v>1671</v>
      </c>
      <c r="N73" s="6" t="s">
        <v>2052</v>
      </c>
      <c r="O73" s="4" t="s">
        <v>2040</v>
      </c>
      <c r="P73" s="4" t="s">
        <v>2053</v>
      </c>
      <c r="Q73" s="4" t="s">
        <v>2042</v>
      </c>
      <c r="R73" s="4" t="s">
        <v>2054</v>
      </c>
      <c r="S73" s="4" t="s">
        <v>2055</v>
      </c>
    </row>
    <row r="74" spans="1:19">
      <c r="A74" s="350" t="s">
        <v>400</v>
      </c>
      <c r="B74" s="4" t="s">
        <v>2001</v>
      </c>
      <c r="C74" s="366">
        <v>3.3</v>
      </c>
      <c r="D74" s="4" t="s">
        <v>7</v>
      </c>
      <c r="E74" s="4" t="s">
        <v>2042</v>
      </c>
      <c r="F74" s="4" t="s">
        <v>2051</v>
      </c>
      <c r="G74" s="352" t="s">
        <v>71</v>
      </c>
      <c r="H74" s="4">
        <v>98</v>
      </c>
      <c r="I74" s="351" t="s">
        <v>2046</v>
      </c>
      <c r="J74" s="73"/>
      <c r="M74" s="4" t="s">
        <v>1672</v>
      </c>
      <c r="N74" s="6" t="s">
        <v>2056</v>
      </c>
      <c r="O74" s="4" t="s">
        <v>2040</v>
      </c>
      <c r="P74" s="4" t="s">
        <v>2057</v>
      </c>
      <c r="Q74" s="4" t="s">
        <v>2042</v>
      </c>
      <c r="R74" s="4" t="s">
        <v>2058</v>
      </c>
      <c r="S74" s="4" t="s">
        <v>2059</v>
      </c>
    </row>
    <row r="75" spans="1:19">
      <c r="A75" s="350" t="s">
        <v>5</v>
      </c>
      <c r="B75" s="4" t="s">
        <v>2001</v>
      </c>
      <c r="C75" s="366">
        <v>4.4000000000000004</v>
      </c>
      <c r="D75" s="4" t="s">
        <v>7</v>
      </c>
      <c r="E75" s="4" t="s">
        <v>2042</v>
      </c>
      <c r="F75" s="4" t="s">
        <v>2060</v>
      </c>
      <c r="G75" s="352" t="s">
        <v>179</v>
      </c>
      <c r="H75" s="4">
        <v>198</v>
      </c>
      <c r="I75" s="351" t="s">
        <v>2046</v>
      </c>
      <c r="J75" s="73"/>
      <c r="M75" s="4"/>
      <c r="N75" s="6"/>
      <c r="O75" s="4"/>
      <c r="P75" s="4"/>
      <c r="Q75" s="4"/>
      <c r="R75" s="4"/>
      <c r="S75" s="4"/>
    </row>
    <row r="76" spans="1:19">
      <c r="A76" s="350" t="s">
        <v>2061</v>
      </c>
      <c r="B76" s="4" t="s">
        <v>2001</v>
      </c>
      <c r="C76" s="366">
        <v>4.4000000000000004</v>
      </c>
      <c r="D76" s="4" t="s">
        <v>7</v>
      </c>
      <c r="E76" s="4" t="s">
        <v>2042</v>
      </c>
      <c r="F76" s="4" t="s">
        <v>2060</v>
      </c>
      <c r="G76" s="352" t="s">
        <v>179</v>
      </c>
      <c r="H76" s="4">
        <v>175</v>
      </c>
      <c r="I76" s="351" t="s">
        <v>2046</v>
      </c>
      <c r="J76" s="73"/>
      <c r="M76" s="4"/>
      <c r="N76" s="4"/>
      <c r="O76" s="4"/>
      <c r="P76" s="4"/>
      <c r="Q76" s="4"/>
      <c r="R76" s="4"/>
      <c r="S76" s="4"/>
    </row>
    <row r="77" spans="1:19">
      <c r="A77" s="350" t="s">
        <v>409</v>
      </c>
      <c r="B77" s="4" t="s">
        <v>2001</v>
      </c>
      <c r="C77" s="366">
        <v>8.3000000000000007</v>
      </c>
      <c r="D77" s="4" t="s">
        <v>7</v>
      </c>
      <c r="E77" s="4" t="s">
        <v>2042</v>
      </c>
      <c r="F77" s="4" t="s">
        <v>2054</v>
      </c>
      <c r="G77" s="352" t="s">
        <v>2062</v>
      </c>
      <c r="H77" s="4">
        <v>198</v>
      </c>
      <c r="I77" s="351" t="s">
        <v>2046</v>
      </c>
      <c r="J77" s="73"/>
      <c r="M77" s="4" t="s">
        <v>434</v>
      </c>
      <c r="N77" s="4" t="s">
        <v>2063</v>
      </c>
      <c r="O77" s="4" t="s">
        <v>64</v>
      </c>
      <c r="P77" s="4" t="s">
        <v>2064</v>
      </c>
      <c r="Q77" s="4" t="s">
        <v>2042</v>
      </c>
      <c r="R77" s="4" t="s">
        <v>2045</v>
      </c>
      <c r="S77" s="4" t="s">
        <v>2065</v>
      </c>
    </row>
    <row r="78" spans="1:19">
      <c r="A78" s="350" t="s">
        <v>2066</v>
      </c>
      <c r="B78" s="4" t="s">
        <v>2001</v>
      </c>
      <c r="C78" s="366">
        <v>8.3000000000000007</v>
      </c>
      <c r="D78" s="4" t="s">
        <v>7</v>
      </c>
      <c r="E78" s="4" t="s">
        <v>2042</v>
      </c>
      <c r="F78" s="4" t="s">
        <v>2054</v>
      </c>
      <c r="G78" s="352" t="s">
        <v>2062</v>
      </c>
      <c r="H78" s="4">
        <v>175</v>
      </c>
      <c r="I78" s="351" t="s">
        <v>2046</v>
      </c>
      <c r="J78" s="73"/>
      <c r="M78" s="4" t="s">
        <v>399</v>
      </c>
      <c r="N78" s="4" t="s">
        <v>2067</v>
      </c>
      <c r="O78" s="4" t="s">
        <v>71</v>
      </c>
      <c r="P78" s="4" t="s">
        <v>2068</v>
      </c>
      <c r="Q78" s="4" t="s">
        <v>2042</v>
      </c>
      <c r="R78" s="4" t="s">
        <v>2051</v>
      </c>
      <c r="S78" s="4" t="s">
        <v>2069</v>
      </c>
    </row>
    <row r="79" spans="1:19">
      <c r="A79" s="350" t="s">
        <v>456</v>
      </c>
      <c r="B79" s="4" t="s">
        <v>2001</v>
      </c>
      <c r="C79" s="366">
        <v>4.2</v>
      </c>
      <c r="D79" s="4" t="s">
        <v>7</v>
      </c>
      <c r="E79" s="4" t="s">
        <v>2042</v>
      </c>
      <c r="F79" s="4" t="s">
        <v>2070</v>
      </c>
      <c r="G79" s="352" t="s">
        <v>179</v>
      </c>
      <c r="H79" s="4">
        <v>215</v>
      </c>
      <c r="I79" s="351" t="s">
        <v>2046</v>
      </c>
      <c r="J79" s="73"/>
      <c r="M79" s="4" t="s">
        <v>400</v>
      </c>
      <c r="N79" s="4" t="s">
        <v>2071</v>
      </c>
      <c r="O79" s="4" t="s">
        <v>71</v>
      </c>
      <c r="P79" s="4" t="s">
        <v>2068</v>
      </c>
      <c r="Q79" s="4" t="s">
        <v>2042</v>
      </c>
      <c r="R79" s="4" t="s">
        <v>2051</v>
      </c>
      <c r="S79" s="4" t="s">
        <v>2072</v>
      </c>
    </row>
    <row r="80" spans="1:19">
      <c r="A80" s="350" t="s">
        <v>2073</v>
      </c>
      <c r="B80" s="4" t="s">
        <v>2001</v>
      </c>
      <c r="C80" s="366">
        <v>4.2</v>
      </c>
      <c r="D80" s="4" t="s">
        <v>7</v>
      </c>
      <c r="E80" s="4" t="s">
        <v>2042</v>
      </c>
      <c r="F80" s="4" t="s">
        <v>2070</v>
      </c>
      <c r="G80" s="352" t="s">
        <v>179</v>
      </c>
      <c r="H80" s="369" t="s">
        <v>2074</v>
      </c>
      <c r="I80" s="351" t="s">
        <v>2046</v>
      </c>
      <c r="J80" s="73"/>
      <c r="M80" s="4" t="s">
        <v>5</v>
      </c>
      <c r="N80" s="4" t="s">
        <v>2075</v>
      </c>
      <c r="O80" s="4" t="s">
        <v>179</v>
      </c>
      <c r="P80" s="4" t="s">
        <v>2076</v>
      </c>
      <c r="Q80" s="4" t="s">
        <v>2042</v>
      </c>
      <c r="R80" s="4" t="s">
        <v>2060</v>
      </c>
      <c r="S80" s="4" t="s">
        <v>2077</v>
      </c>
    </row>
    <row r="81" spans="1:19">
      <c r="A81" s="350" t="s">
        <v>1592</v>
      </c>
      <c r="B81" s="4" t="s">
        <v>2001</v>
      </c>
      <c r="C81" s="366">
        <v>8.1999999999999993</v>
      </c>
      <c r="D81" s="4" t="s">
        <v>7</v>
      </c>
      <c r="E81" s="4" t="s">
        <v>2042</v>
      </c>
      <c r="F81" s="4" t="s">
        <v>2078</v>
      </c>
      <c r="G81" s="352" t="s">
        <v>2062</v>
      </c>
      <c r="H81" s="4">
        <v>215</v>
      </c>
      <c r="I81" s="351" t="s">
        <v>2046</v>
      </c>
      <c r="J81" s="73"/>
      <c r="M81" s="4" t="s">
        <v>2061</v>
      </c>
      <c r="N81" s="4" t="s">
        <v>2075</v>
      </c>
      <c r="O81" s="4" t="s">
        <v>179</v>
      </c>
      <c r="P81" s="4" t="s">
        <v>2079</v>
      </c>
      <c r="Q81" s="4" t="s">
        <v>2042</v>
      </c>
      <c r="R81" s="4" t="s">
        <v>2060</v>
      </c>
      <c r="S81" s="4" t="s">
        <v>2080</v>
      </c>
    </row>
    <row r="82" spans="1:19">
      <c r="A82" s="350" t="s">
        <v>2081</v>
      </c>
      <c r="B82" s="4" t="s">
        <v>2001</v>
      </c>
      <c r="C82" s="366">
        <v>8.1999999999999993</v>
      </c>
      <c r="D82" s="4" t="s">
        <v>7</v>
      </c>
      <c r="E82" s="4" t="s">
        <v>2042</v>
      </c>
      <c r="F82" s="4" t="s">
        <v>2078</v>
      </c>
      <c r="G82" s="352" t="s">
        <v>2062</v>
      </c>
      <c r="H82" s="4">
        <v>203</v>
      </c>
      <c r="I82" s="351" t="s">
        <v>2046</v>
      </c>
      <c r="J82" s="73"/>
      <c r="M82" s="4"/>
      <c r="N82" s="4"/>
      <c r="O82" s="4"/>
      <c r="P82" s="4"/>
      <c r="Q82" s="4"/>
      <c r="R82" s="4"/>
      <c r="S82" s="4"/>
    </row>
    <row r="83" spans="1:19">
      <c r="A83" s="350" t="s">
        <v>404</v>
      </c>
      <c r="B83" s="4" t="s">
        <v>2001</v>
      </c>
      <c r="C83" s="366">
        <v>8.6999999999999993</v>
      </c>
      <c r="D83" s="4" t="s">
        <v>7</v>
      </c>
      <c r="E83" s="4" t="s">
        <v>2042</v>
      </c>
      <c r="F83" s="4" t="s">
        <v>2054</v>
      </c>
      <c r="G83" s="352" t="s">
        <v>2062</v>
      </c>
      <c r="H83" s="4">
        <v>254</v>
      </c>
      <c r="I83" s="351" t="s">
        <v>2046</v>
      </c>
      <c r="J83" s="73"/>
      <c r="M83" s="4" t="s">
        <v>409</v>
      </c>
      <c r="N83" s="4" t="s">
        <v>2082</v>
      </c>
      <c r="O83" s="4" t="s">
        <v>2040</v>
      </c>
      <c r="P83" s="4" t="s">
        <v>2083</v>
      </c>
      <c r="Q83" s="4" t="s">
        <v>2042</v>
      </c>
      <c r="R83" s="4" t="s">
        <v>2054</v>
      </c>
      <c r="S83" s="4" t="s">
        <v>2077</v>
      </c>
    </row>
    <row r="84" spans="1:19">
      <c r="A84" s="350" t="s">
        <v>2084</v>
      </c>
      <c r="B84" s="4" t="s">
        <v>2001</v>
      </c>
      <c r="C84" s="366">
        <v>8.6999999999999993</v>
      </c>
      <c r="D84" s="4" t="s">
        <v>7</v>
      </c>
      <c r="E84" s="4" t="s">
        <v>2042</v>
      </c>
      <c r="F84" s="4" t="s">
        <v>2054</v>
      </c>
      <c r="G84" s="352" t="s">
        <v>2062</v>
      </c>
      <c r="H84" s="4">
        <v>242</v>
      </c>
      <c r="I84" s="351" t="s">
        <v>2046</v>
      </c>
      <c r="J84" s="73"/>
      <c r="M84" s="4" t="s">
        <v>2066</v>
      </c>
      <c r="N84" s="4" t="s">
        <v>2082</v>
      </c>
      <c r="O84" s="4" t="s">
        <v>2040</v>
      </c>
      <c r="P84" s="4" t="s">
        <v>2083</v>
      </c>
      <c r="Q84" s="4" t="s">
        <v>2042</v>
      </c>
      <c r="R84" s="4" t="s">
        <v>2054</v>
      </c>
      <c r="S84" s="4" t="s">
        <v>2080</v>
      </c>
    </row>
    <row r="85" spans="1:19">
      <c r="A85" s="350" t="s">
        <v>160</v>
      </c>
      <c r="B85" s="4" t="s">
        <v>2001</v>
      </c>
      <c r="C85" s="366">
        <v>8.3000000000000007</v>
      </c>
      <c r="D85" s="4" t="s">
        <v>7</v>
      </c>
      <c r="E85" s="4" t="s">
        <v>2042</v>
      </c>
      <c r="F85" s="4" t="s">
        <v>2060</v>
      </c>
      <c r="G85" s="352" t="s">
        <v>179</v>
      </c>
      <c r="H85" s="4">
        <v>401</v>
      </c>
      <c r="I85" s="351" t="s">
        <v>2046</v>
      </c>
      <c r="J85" s="73"/>
      <c r="M85" s="4" t="s">
        <v>456</v>
      </c>
      <c r="N85" s="4" t="s">
        <v>2085</v>
      </c>
      <c r="O85" s="4" t="s">
        <v>179</v>
      </c>
      <c r="P85" s="4" t="s">
        <v>2086</v>
      </c>
      <c r="Q85" s="4" t="s">
        <v>2042</v>
      </c>
      <c r="R85" s="4" t="s">
        <v>2070</v>
      </c>
      <c r="S85" s="4" t="s">
        <v>2044</v>
      </c>
    </row>
    <row r="86" spans="1:19">
      <c r="A86" s="350" t="s">
        <v>2087</v>
      </c>
      <c r="B86" s="4" t="s">
        <v>2001</v>
      </c>
      <c r="C86" s="366">
        <v>8.3000000000000007</v>
      </c>
      <c r="D86" s="4" t="s">
        <v>7</v>
      </c>
      <c r="E86" s="4" t="s">
        <v>2042</v>
      </c>
      <c r="F86" s="4" t="s">
        <v>2060</v>
      </c>
      <c r="G86" s="352" t="s">
        <v>179</v>
      </c>
      <c r="H86" s="4">
        <v>355</v>
      </c>
      <c r="I86" s="351" t="s">
        <v>2046</v>
      </c>
      <c r="J86" s="73"/>
      <c r="M86" s="4" t="s">
        <v>2073</v>
      </c>
      <c r="N86" s="4" t="s">
        <v>2085</v>
      </c>
      <c r="O86" s="4" t="s">
        <v>179</v>
      </c>
      <c r="P86" s="4" t="s">
        <v>2086</v>
      </c>
      <c r="Q86" s="4" t="s">
        <v>2042</v>
      </c>
      <c r="R86" s="4" t="s">
        <v>2070</v>
      </c>
      <c r="S86" s="4" t="s">
        <v>2088</v>
      </c>
    </row>
    <row r="87" spans="1:19">
      <c r="A87" s="350" t="s">
        <v>407</v>
      </c>
      <c r="B87" s="4" t="s">
        <v>2001</v>
      </c>
      <c r="C87" s="366">
        <v>17</v>
      </c>
      <c r="D87" s="4" t="s">
        <v>7</v>
      </c>
      <c r="E87" s="4" t="s">
        <v>2042</v>
      </c>
      <c r="F87" s="4" t="s">
        <v>2054</v>
      </c>
      <c r="G87" s="352" t="s">
        <v>2062</v>
      </c>
      <c r="H87" s="4">
        <v>490</v>
      </c>
      <c r="I87" s="351" t="s">
        <v>2046</v>
      </c>
      <c r="J87" s="73"/>
      <c r="M87" s="4" t="s">
        <v>1592</v>
      </c>
      <c r="N87" s="4" t="s">
        <v>2089</v>
      </c>
      <c r="O87" s="4" t="s">
        <v>2040</v>
      </c>
      <c r="P87" s="4" t="s">
        <v>2090</v>
      </c>
      <c r="Q87" s="4" t="s">
        <v>2042</v>
      </c>
      <c r="R87" s="4" t="s">
        <v>2078</v>
      </c>
      <c r="S87" s="4" t="s">
        <v>2044</v>
      </c>
    </row>
    <row r="88" spans="1:19">
      <c r="A88" s="356" t="s">
        <v>2091</v>
      </c>
      <c r="B88" s="357" t="s">
        <v>2001</v>
      </c>
      <c r="C88" s="367">
        <v>17</v>
      </c>
      <c r="D88" s="357" t="s">
        <v>7</v>
      </c>
      <c r="E88" s="357" t="s">
        <v>2042</v>
      </c>
      <c r="F88" s="357" t="s">
        <v>2054</v>
      </c>
      <c r="G88" s="360" t="s">
        <v>2062</v>
      </c>
      <c r="H88" s="357">
        <v>440</v>
      </c>
      <c r="I88" s="359" t="s">
        <v>2046</v>
      </c>
      <c r="J88" s="370"/>
      <c r="M88" s="4" t="s">
        <v>2081</v>
      </c>
      <c r="N88" s="4" t="s">
        <v>2089</v>
      </c>
      <c r="O88" s="4" t="s">
        <v>2040</v>
      </c>
      <c r="P88" s="4" t="s">
        <v>2090</v>
      </c>
      <c r="Q88" s="4" t="s">
        <v>2042</v>
      </c>
      <c r="R88" s="4" t="s">
        <v>2078</v>
      </c>
      <c r="S88" s="4" t="s">
        <v>2088</v>
      </c>
    </row>
    <row r="89" spans="1:19">
      <c r="M89" s="4" t="s">
        <v>404</v>
      </c>
      <c r="N89" s="4" t="s">
        <v>2092</v>
      </c>
      <c r="O89" s="4" t="s">
        <v>2040</v>
      </c>
      <c r="P89" s="4" t="s">
        <v>2083</v>
      </c>
      <c r="Q89" s="4" t="s">
        <v>2042</v>
      </c>
      <c r="R89" s="4" t="s">
        <v>2054</v>
      </c>
      <c r="S89" s="4" t="s">
        <v>2093</v>
      </c>
    </row>
    <row r="90" spans="1:19">
      <c r="M90" s="4" t="s">
        <v>2084</v>
      </c>
      <c r="N90" s="4" t="s">
        <v>2092</v>
      </c>
      <c r="O90" s="4" t="s">
        <v>2040</v>
      </c>
      <c r="P90" s="4" t="s">
        <v>2083</v>
      </c>
      <c r="Q90" s="4" t="s">
        <v>2042</v>
      </c>
      <c r="R90" s="4" t="s">
        <v>2054</v>
      </c>
      <c r="S90" s="4" t="s">
        <v>2094</v>
      </c>
    </row>
    <row r="91" spans="1:19" ht="36" customHeight="1">
      <c r="A91" s="346" t="s">
        <v>2095</v>
      </c>
      <c r="B91" s="347" t="s">
        <v>1974</v>
      </c>
      <c r="C91" s="348" t="s">
        <v>1975</v>
      </c>
      <c r="D91" s="348" t="s">
        <v>1976</v>
      </c>
      <c r="E91" s="348" t="s">
        <v>1972</v>
      </c>
      <c r="F91" s="348" t="s">
        <v>1977</v>
      </c>
      <c r="G91" s="347" t="s">
        <v>1978</v>
      </c>
      <c r="H91" s="348" t="s">
        <v>1979</v>
      </c>
      <c r="I91" s="348" t="s">
        <v>1980</v>
      </c>
      <c r="J91" s="349" t="s">
        <v>1981</v>
      </c>
      <c r="M91" s="4" t="s">
        <v>160</v>
      </c>
      <c r="N91" s="4" t="s">
        <v>2082</v>
      </c>
      <c r="O91" s="4" t="s">
        <v>179</v>
      </c>
      <c r="P91" s="4" t="s">
        <v>2079</v>
      </c>
      <c r="Q91" s="4" t="s">
        <v>2042</v>
      </c>
      <c r="R91" s="4" t="s">
        <v>2060</v>
      </c>
      <c r="S91" s="4" t="s">
        <v>2096</v>
      </c>
    </row>
    <row r="92" spans="1:19">
      <c r="A92" s="350" t="s">
        <v>1669</v>
      </c>
      <c r="B92" s="4" t="s">
        <v>2001</v>
      </c>
      <c r="C92" s="5">
        <v>8.5</v>
      </c>
      <c r="D92" s="4" t="s">
        <v>7</v>
      </c>
      <c r="E92" s="4" t="s">
        <v>2042</v>
      </c>
      <c r="F92" s="4" t="s">
        <v>2043</v>
      </c>
      <c r="G92" s="352" t="s">
        <v>2062</v>
      </c>
      <c r="H92" s="4">
        <v>215</v>
      </c>
      <c r="I92" s="351" t="s">
        <v>2097</v>
      </c>
      <c r="J92" s="73"/>
      <c r="M92" s="4" t="s">
        <v>2087</v>
      </c>
      <c r="N92" s="4" t="s">
        <v>2082</v>
      </c>
      <c r="O92" s="4" t="s">
        <v>179</v>
      </c>
      <c r="P92" s="4" t="s">
        <v>2079</v>
      </c>
      <c r="Q92" s="4" t="s">
        <v>2042</v>
      </c>
      <c r="R92" s="4" t="s">
        <v>2060</v>
      </c>
      <c r="S92" s="4" t="s">
        <v>2098</v>
      </c>
    </row>
    <row r="93" spans="1:19" ht="15.75" customHeight="1">
      <c r="A93" s="350" t="s">
        <v>2099</v>
      </c>
      <c r="B93" s="4" t="s">
        <v>2001</v>
      </c>
      <c r="C93" s="5">
        <v>8.9</v>
      </c>
      <c r="D93" s="4" t="s">
        <v>7</v>
      </c>
      <c r="E93" s="4" t="s">
        <v>2042</v>
      </c>
      <c r="F93" s="4" t="s">
        <v>2049</v>
      </c>
      <c r="G93" s="352" t="s">
        <v>2062</v>
      </c>
      <c r="H93" s="4">
        <v>231</v>
      </c>
      <c r="I93" s="351" t="s">
        <v>2097</v>
      </c>
      <c r="J93" s="89"/>
      <c r="M93" s="4" t="s">
        <v>407</v>
      </c>
      <c r="N93" s="4" t="s">
        <v>2100</v>
      </c>
      <c r="O93" s="4" t="s">
        <v>2040</v>
      </c>
      <c r="P93" s="4" t="s">
        <v>2083</v>
      </c>
      <c r="Q93" s="4" t="s">
        <v>2042</v>
      </c>
      <c r="R93" s="4" t="s">
        <v>2054</v>
      </c>
      <c r="S93" s="4" t="s">
        <v>2101</v>
      </c>
    </row>
    <row r="94" spans="1:19">
      <c r="A94" s="371" t="s">
        <v>2102</v>
      </c>
      <c r="B94" s="4" t="s">
        <v>2001</v>
      </c>
      <c r="C94" s="5">
        <v>9.3000000000000007</v>
      </c>
      <c r="D94" s="4" t="s">
        <v>7</v>
      </c>
      <c r="E94" s="4" t="s">
        <v>2042</v>
      </c>
      <c r="F94" s="4" t="s">
        <v>2054</v>
      </c>
      <c r="G94" s="352" t="s">
        <v>2062</v>
      </c>
      <c r="H94" s="4">
        <v>245</v>
      </c>
      <c r="I94" s="351" t="s">
        <v>2097</v>
      </c>
      <c r="J94" s="89"/>
      <c r="M94" s="4" t="s">
        <v>2091</v>
      </c>
      <c r="N94" s="4" t="s">
        <v>2100</v>
      </c>
      <c r="O94" s="4" t="s">
        <v>2040</v>
      </c>
      <c r="P94" s="4" t="s">
        <v>2083</v>
      </c>
      <c r="Q94" s="4" t="s">
        <v>2042</v>
      </c>
      <c r="R94" s="4" t="s">
        <v>2054</v>
      </c>
      <c r="S94" s="4" t="s">
        <v>2103</v>
      </c>
    </row>
    <row r="95" spans="1:19">
      <c r="A95" s="350" t="s">
        <v>2104</v>
      </c>
      <c r="B95" s="4" t="s">
        <v>2001</v>
      </c>
      <c r="C95" s="5">
        <v>10</v>
      </c>
      <c r="D95" s="4" t="s">
        <v>7</v>
      </c>
      <c r="E95" s="4" t="s">
        <v>2042</v>
      </c>
      <c r="F95" s="4" t="s">
        <v>2058</v>
      </c>
      <c r="G95" s="352" t="s">
        <v>2062</v>
      </c>
      <c r="H95" s="4">
        <v>273</v>
      </c>
      <c r="I95" s="351" t="s">
        <v>2097</v>
      </c>
      <c r="J95" s="89"/>
    </row>
    <row r="96" spans="1:19">
      <c r="A96" s="371" t="s">
        <v>2105</v>
      </c>
      <c r="B96" s="4" t="s">
        <v>2001</v>
      </c>
      <c r="C96" s="5">
        <v>8.6</v>
      </c>
      <c r="D96" s="4" t="s">
        <v>2106</v>
      </c>
      <c r="E96" s="4" t="s">
        <v>2107</v>
      </c>
      <c r="F96" s="4"/>
      <c r="G96" s="352" t="s">
        <v>2062</v>
      </c>
      <c r="H96" s="4">
        <v>212</v>
      </c>
      <c r="I96" s="351" t="s">
        <v>2108</v>
      </c>
      <c r="J96" s="89" t="s">
        <v>1970</v>
      </c>
    </row>
    <row r="97" spans="1:10">
      <c r="A97" s="371" t="s">
        <v>2109</v>
      </c>
      <c r="B97" s="4" t="s">
        <v>2001</v>
      </c>
      <c r="C97" s="5">
        <v>8.6999999999999993</v>
      </c>
      <c r="D97" s="4" t="s">
        <v>2106</v>
      </c>
      <c r="E97" s="4" t="s">
        <v>2107</v>
      </c>
      <c r="F97" s="4"/>
      <c r="G97" s="352" t="s">
        <v>2062</v>
      </c>
      <c r="H97" s="4">
        <v>228</v>
      </c>
      <c r="I97" s="351" t="s">
        <v>2108</v>
      </c>
      <c r="J97" s="89" t="s">
        <v>1970</v>
      </c>
    </row>
    <row r="98" spans="1:10">
      <c r="A98" s="371" t="s">
        <v>2110</v>
      </c>
      <c r="B98" s="4" t="s">
        <v>2001</v>
      </c>
      <c r="C98" s="5">
        <v>8.9</v>
      </c>
      <c r="D98" s="4" t="s">
        <v>2106</v>
      </c>
      <c r="E98" s="4" t="s">
        <v>2107</v>
      </c>
      <c r="F98" s="4"/>
      <c r="G98" s="352" t="s">
        <v>2062</v>
      </c>
      <c r="H98" s="4">
        <v>242</v>
      </c>
      <c r="I98" s="351" t="s">
        <v>2108</v>
      </c>
      <c r="J98" s="89" t="s">
        <v>1970</v>
      </c>
    </row>
    <row r="99" spans="1:10">
      <c r="A99" s="356" t="s">
        <v>2111</v>
      </c>
      <c r="B99" s="357" t="s">
        <v>2001</v>
      </c>
      <c r="C99" s="358">
        <v>10.3</v>
      </c>
      <c r="D99" s="357" t="s">
        <v>2106</v>
      </c>
      <c r="E99" s="357" t="s">
        <v>2107</v>
      </c>
      <c r="F99" s="357"/>
      <c r="G99" s="360" t="s">
        <v>2062</v>
      </c>
      <c r="H99" s="357">
        <v>270</v>
      </c>
      <c r="I99" s="359" t="s">
        <v>2108</v>
      </c>
      <c r="J99" s="361" t="s">
        <v>1970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A53A-ACBC-4E6B-90ED-DDA00721EB4C}">
  <dimension ref="A1:V46"/>
  <sheetViews>
    <sheetView topLeftCell="A9" workbookViewId="0">
      <selection activeCell="I46" sqref="I46"/>
    </sheetView>
  </sheetViews>
  <sheetFormatPr defaultRowHeight="15"/>
  <cols>
    <col min="2" max="2" width="12" bestFit="1" customWidth="1"/>
    <col min="3" max="3" width="14.140625" customWidth="1"/>
    <col min="4" max="4" width="12.28515625" bestFit="1" customWidth="1"/>
    <col min="5" max="5" width="13.7109375" bestFit="1" customWidth="1"/>
    <col min="6" max="6" width="15" bestFit="1" customWidth="1"/>
    <col min="9" max="9" width="9.42578125" bestFit="1" customWidth="1"/>
    <col min="15" max="15" width="12" bestFit="1" customWidth="1"/>
  </cols>
  <sheetData>
    <row r="1" spans="1:9" ht="21">
      <c r="A1" s="161" t="s">
        <v>1725</v>
      </c>
      <c r="B1" s="161"/>
    </row>
    <row r="5" spans="1:9" ht="15.75" thickBot="1"/>
    <row r="6" spans="1:9">
      <c r="C6" s="181" t="s">
        <v>1714</v>
      </c>
      <c r="D6" s="185"/>
      <c r="G6" s="181" t="s">
        <v>1716</v>
      </c>
      <c r="H6" s="83"/>
      <c r="I6" s="84"/>
    </row>
    <row r="7" spans="1:9">
      <c r="C7" s="182" t="s">
        <v>1711</v>
      </c>
      <c r="D7" s="183"/>
      <c r="G7" s="182" t="s">
        <v>1715</v>
      </c>
      <c r="H7" s="177"/>
      <c r="I7" s="183"/>
    </row>
    <row r="8" spans="1:9">
      <c r="C8" s="184">
        <v>10</v>
      </c>
      <c r="D8" s="51" t="s">
        <v>1712</v>
      </c>
      <c r="G8" s="184">
        <v>10</v>
      </c>
      <c r="H8" s="3" t="s">
        <v>1713</v>
      </c>
      <c r="I8" s="85"/>
    </row>
    <row r="9" spans="1:9" ht="15.75" thickBot="1">
      <c r="C9" s="186">
        <f>C8*3412.14163312794</f>
        <v>34121.416331279404</v>
      </c>
      <c r="D9" s="187" t="s">
        <v>1713</v>
      </c>
      <c r="G9" s="186">
        <f>G8*0.00029307107017</f>
        <v>2.9307107017000002E-3</v>
      </c>
      <c r="H9" s="178" t="s">
        <v>1712</v>
      </c>
      <c r="I9" s="188"/>
    </row>
    <row r="10" spans="1:9" ht="15.75" thickTop="1"/>
    <row r="11" spans="1:9">
      <c r="C11" s="3">
        <v>3412.1416331279402</v>
      </c>
      <c r="D11" t="s">
        <v>1724</v>
      </c>
    </row>
    <row r="12" spans="1:9">
      <c r="F12" t="s">
        <v>1928</v>
      </c>
    </row>
    <row r="13" spans="1:9">
      <c r="B13" s="189" t="s">
        <v>1730</v>
      </c>
      <c r="C13" s="180" t="s">
        <v>1717</v>
      </c>
      <c r="D13" s="180" t="s">
        <v>1720</v>
      </c>
      <c r="E13" s="180" t="s">
        <v>1723</v>
      </c>
      <c r="F13" s="193" t="s">
        <v>1929</v>
      </c>
      <c r="G13" s="180" t="s">
        <v>1712</v>
      </c>
      <c r="H13" s="180" t="s">
        <v>1713</v>
      </c>
      <c r="I13" s="48" t="s">
        <v>1731</v>
      </c>
    </row>
    <row r="14" spans="1:9">
      <c r="B14" s="189" t="s">
        <v>1927</v>
      </c>
      <c r="C14" s="304" t="s">
        <v>434</v>
      </c>
      <c r="D14" s="48"/>
      <c r="E14" s="48"/>
      <c r="F14" s="3">
        <f>G14/24*1000</f>
        <v>270.83333333333331</v>
      </c>
      <c r="G14" s="48">
        <v>6.5</v>
      </c>
      <c r="H14" s="3">
        <f t="shared" ref="H14:H15" si="0">G14*$C$11</f>
        <v>22178.920615331612</v>
      </c>
      <c r="I14" s="190">
        <f t="shared" ref="I14:I15" si="1">H14/24</f>
        <v>924.12169230548386</v>
      </c>
    </row>
    <row r="15" spans="1:9">
      <c r="B15" s="189" t="s">
        <v>1927</v>
      </c>
      <c r="C15" s="304" t="s">
        <v>399</v>
      </c>
      <c r="D15" s="48"/>
      <c r="E15" s="48"/>
      <c r="F15" s="3">
        <f>G15/24*1000</f>
        <v>287.50000000000006</v>
      </c>
      <c r="G15" s="48">
        <v>6.9</v>
      </c>
      <c r="H15" s="3">
        <f t="shared" si="0"/>
        <v>23543.777268582788</v>
      </c>
      <c r="I15" s="190">
        <f t="shared" si="1"/>
        <v>980.99071952428278</v>
      </c>
    </row>
    <row r="16" spans="1:9">
      <c r="B16">
        <v>2020</v>
      </c>
      <c r="C16" s="304" t="s">
        <v>400</v>
      </c>
      <c r="D16" s="179" t="s">
        <v>1722</v>
      </c>
      <c r="E16" s="179" t="s">
        <v>1719</v>
      </c>
      <c r="F16" s="3">
        <f>G16/24*1000</f>
        <v>283.125</v>
      </c>
      <c r="G16" s="3">
        <v>6.7949999999999999</v>
      </c>
      <c r="H16" s="3">
        <f>G16*$C$11</f>
        <v>23185.502397104352</v>
      </c>
      <c r="I16" s="190">
        <f t="shared" ref="I16:I19" si="2">H16/24</f>
        <v>966.062599879348</v>
      </c>
    </row>
    <row r="17" spans="1:22">
      <c r="C17" s="304" t="s">
        <v>415</v>
      </c>
      <c r="D17" s="179"/>
      <c r="E17" s="179"/>
      <c r="F17" s="179"/>
      <c r="G17" s="3"/>
      <c r="H17" s="3">
        <f t="shared" ref="H17:H18" si="3">G17*$C$11</f>
        <v>0</v>
      </c>
      <c r="I17" s="190">
        <f t="shared" si="2"/>
        <v>0</v>
      </c>
      <c r="L17">
        <f>7*C11</f>
        <v>23884.991431895582</v>
      </c>
      <c r="M17">
        <f>L17/24</f>
        <v>995.20797632898257</v>
      </c>
    </row>
    <row r="18" spans="1:22">
      <c r="C18" s="1"/>
      <c r="D18" s="179"/>
      <c r="E18" s="179"/>
      <c r="F18" s="179"/>
      <c r="G18" s="3"/>
      <c r="H18" s="3">
        <f t="shared" si="3"/>
        <v>0</v>
      </c>
      <c r="I18" s="190">
        <f t="shared" si="2"/>
        <v>0</v>
      </c>
    </row>
    <row r="19" spans="1:22">
      <c r="B19">
        <v>2020</v>
      </c>
      <c r="C19" s="1"/>
      <c r="D19" s="179" t="s">
        <v>1722</v>
      </c>
      <c r="E19" s="179" t="s">
        <v>1718</v>
      </c>
      <c r="F19" s="179"/>
      <c r="G19" s="3">
        <v>5.4119999999999999</v>
      </c>
      <c r="H19" s="3">
        <f t="shared" ref="H19:H26" si="4">G19*$C$11</f>
        <v>18466.510518488412</v>
      </c>
      <c r="I19" s="190">
        <f t="shared" si="2"/>
        <v>769.43793827035051</v>
      </c>
    </row>
    <row r="20" spans="1:22">
      <c r="B20">
        <v>2020</v>
      </c>
      <c r="C20" s="1" t="s">
        <v>19</v>
      </c>
      <c r="D20" s="179" t="s">
        <v>1721</v>
      </c>
      <c r="E20" s="179" t="s">
        <v>1719</v>
      </c>
      <c r="F20" s="179"/>
      <c r="G20" s="3">
        <v>5.5</v>
      </c>
      <c r="H20" s="3">
        <f t="shared" si="4"/>
        <v>18766.778982203672</v>
      </c>
      <c r="I20" s="190">
        <f>H20/24</f>
        <v>781.94912425848634</v>
      </c>
    </row>
    <row r="21" spans="1:22">
      <c r="B21">
        <v>2020</v>
      </c>
      <c r="C21" s="1"/>
      <c r="D21" s="179" t="s">
        <v>1721</v>
      </c>
      <c r="E21" s="179" t="s">
        <v>1718</v>
      </c>
      <c r="F21" s="179"/>
      <c r="G21" s="3">
        <v>3.4129999999999998</v>
      </c>
      <c r="H21" s="3">
        <f t="shared" si="4"/>
        <v>11645.639393865658</v>
      </c>
      <c r="I21" s="190">
        <f t="shared" ref="I21:I32" si="5">H21/24</f>
        <v>485.23497474440245</v>
      </c>
    </row>
    <row r="22" spans="1:22">
      <c r="B22">
        <v>2020</v>
      </c>
      <c r="C22" s="1" t="s">
        <v>12</v>
      </c>
      <c r="D22" s="179" t="s">
        <v>1721</v>
      </c>
      <c r="E22" s="179" t="s">
        <v>1719</v>
      </c>
      <c r="F22" s="179"/>
      <c r="G22" s="3">
        <v>8.26</v>
      </c>
      <c r="H22" s="3">
        <f t="shared" si="4"/>
        <v>28184.289889636784</v>
      </c>
      <c r="I22" s="190">
        <f t="shared" si="5"/>
        <v>1174.3454120681993</v>
      </c>
      <c r="L22" s="86" t="s">
        <v>1931</v>
      </c>
    </row>
    <row r="23" spans="1:22">
      <c r="B23">
        <v>2020</v>
      </c>
      <c r="C23" s="1"/>
      <c r="D23" s="179" t="s">
        <v>1721</v>
      </c>
      <c r="E23" s="179" t="s">
        <v>1718</v>
      </c>
      <c r="F23" s="179"/>
      <c r="G23" s="3">
        <v>6.8620000000000001</v>
      </c>
      <c r="H23" s="3">
        <f t="shared" si="4"/>
        <v>23414.115886523927</v>
      </c>
      <c r="I23" s="190">
        <f t="shared" si="5"/>
        <v>975.58816193849691</v>
      </c>
      <c r="L23" s="86" t="s">
        <v>1932</v>
      </c>
    </row>
    <row r="24" spans="1:22">
      <c r="A24" s="1"/>
      <c r="B24">
        <v>2018</v>
      </c>
      <c r="C24" s="1" t="s">
        <v>1726</v>
      </c>
      <c r="D24" s="3" t="s">
        <v>1661</v>
      </c>
      <c r="E24" s="3" t="s">
        <v>1661</v>
      </c>
      <c r="F24" s="3"/>
      <c r="G24" s="3">
        <v>15</v>
      </c>
      <c r="H24" s="3">
        <f t="shared" si="4"/>
        <v>51182.124496919103</v>
      </c>
      <c r="I24" s="190">
        <f t="shared" si="5"/>
        <v>2132.5885207049628</v>
      </c>
      <c r="L24" s="86" t="s">
        <v>1933</v>
      </c>
    </row>
    <row r="25" spans="1:22">
      <c r="A25" s="1"/>
      <c r="B25">
        <v>2018</v>
      </c>
      <c r="C25" s="1" t="s">
        <v>1727</v>
      </c>
      <c r="D25" s="3" t="s">
        <v>1661</v>
      </c>
      <c r="E25" s="3" t="s">
        <v>1661</v>
      </c>
      <c r="F25" s="3"/>
      <c r="G25" s="3">
        <v>15.7</v>
      </c>
      <c r="H25" s="3">
        <f t="shared" si="4"/>
        <v>53570.623640108657</v>
      </c>
      <c r="I25" s="190">
        <f t="shared" si="5"/>
        <v>2232.1093183378607</v>
      </c>
      <c r="L25" t="s">
        <v>1934</v>
      </c>
    </row>
    <row r="26" spans="1:22">
      <c r="A26" s="1"/>
      <c r="B26">
        <v>2018</v>
      </c>
      <c r="C26" s="1" t="s">
        <v>1728</v>
      </c>
      <c r="D26" s="3" t="s">
        <v>1661</v>
      </c>
      <c r="E26" s="3" t="s">
        <v>1661</v>
      </c>
      <c r="F26" s="3"/>
      <c r="G26" s="3">
        <v>17.2</v>
      </c>
      <c r="H26" s="3">
        <f t="shared" si="4"/>
        <v>58688.83608980057</v>
      </c>
      <c r="I26" s="190">
        <f t="shared" si="5"/>
        <v>2445.3681704083569</v>
      </c>
    </row>
    <row r="27" spans="1:22">
      <c r="A27" s="1"/>
      <c r="B27">
        <v>2018</v>
      </c>
      <c r="C27" s="1" t="s">
        <v>1729</v>
      </c>
      <c r="D27" s="3" t="s">
        <v>1661</v>
      </c>
      <c r="E27" s="3" t="s">
        <v>1661</v>
      </c>
      <c r="F27" s="3"/>
      <c r="G27" s="3">
        <v>20.9</v>
      </c>
      <c r="H27" s="3">
        <f>G27*$C$11</f>
        <v>71313.760132373951</v>
      </c>
      <c r="I27" s="190">
        <f>H27/24</f>
        <v>2971.4066721822478</v>
      </c>
    </row>
    <row r="28" spans="1:22">
      <c r="A28" s="1"/>
      <c r="B28">
        <v>2017</v>
      </c>
      <c r="C28" s="1" t="s">
        <v>472</v>
      </c>
      <c r="G28" s="3">
        <v>31.7</v>
      </c>
      <c r="H28" s="3">
        <f>G28*C11</f>
        <v>108164.8897701557</v>
      </c>
      <c r="I28" s="190">
        <f>H28/24</f>
        <v>4506.8704070898211</v>
      </c>
    </row>
    <row r="29" spans="1:22">
      <c r="B29">
        <v>2017</v>
      </c>
      <c r="C29" s="1" t="s">
        <v>473</v>
      </c>
      <c r="D29" s="158" t="s">
        <v>1775</v>
      </c>
      <c r="E29" s="179" t="s">
        <v>1776</v>
      </c>
      <c r="F29" s="179"/>
      <c r="G29" s="3">
        <v>33.5</v>
      </c>
      <c r="H29" s="3">
        <f>G29*$C$11</f>
        <v>114306.744709786</v>
      </c>
      <c r="I29" s="190">
        <f t="shared" si="5"/>
        <v>4762.7810295744166</v>
      </c>
    </row>
    <row r="30" spans="1:22">
      <c r="B30">
        <v>2020</v>
      </c>
      <c r="C30" s="1" t="s">
        <v>1621</v>
      </c>
      <c r="D30" s="3" t="s">
        <v>1661</v>
      </c>
      <c r="E30" s="3" t="s">
        <v>1661</v>
      </c>
      <c r="F30" s="3"/>
      <c r="G30" s="3">
        <v>2.8</v>
      </c>
      <c r="H30" s="3">
        <f>G30*C11</f>
        <v>9553.9965727582312</v>
      </c>
      <c r="I30" s="190">
        <f>H30/24</f>
        <v>398.08319053159295</v>
      </c>
      <c r="Q30" s="180" t="s">
        <v>1712</v>
      </c>
      <c r="R30" s="180" t="s">
        <v>1713</v>
      </c>
      <c r="S30" s="48" t="s">
        <v>1731</v>
      </c>
    </row>
    <row r="31" spans="1:22">
      <c r="B31" t="s">
        <v>1927</v>
      </c>
      <c r="C31" s="1" t="s">
        <v>1922</v>
      </c>
      <c r="G31" s="3">
        <v>4</v>
      </c>
      <c r="H31" s="3">
        <f>G31*$C$11</f>
        <v>13648.566532511761</v>
      </c>
      <c r="I31" s="190">
        <f>H31/24</f>
        <v>568.69027218798999</v>
      </c>
      <c r="O31" t="s">
        <v>1927</v>
      </c>
      <c r="P31" s="1" t="s">
        <v>1922</v>
      </c>
      <c r="Q31" s="3">
        <v>4</v>
      </c>
      <c r="R31" s="3">
        <f>Q31*$C$11</f>
        <v>13648.566532511761</v>
      </c>
      <c r="S31" s="190">
        <f>R31/24</f>
        <v>568.69027218798999</v>
      </c>
      <c r="T31" s="3"/>
      <c r="U31" s="3"/>
      <c r="V31" s="190"/>
    </row>
    <row r="32" spans="1:22">
      <c r="B32" t="s">
        <v>1927</v>
      </c>
      <c r="C32" s="1" t="s">
        <v>1924</v>
      </c>
      <c r="G32" s="3">
        <v>5.6</v>
      </c>
      <c r="H32" s="3">
        <f t="shared" ref="H32:H41" si="6">G32*$C$11</f>
        <v>19107.993145516462</v>
      </c>
      <c r="I32" s="190">
        <f t="shared" si="5"/>
        <v>796.1663810631859</v>
      </c>
      <c r="O32" t="s">
        <v>1927</v>
      </c>
      <c r="P32" s="1" t="s">
        <v>1924</v>
      </c>
      <c r="Q32" s="3">
        <v>5.6</v>
      </c>
      <c r="R32" s="3">
        <f t="shared" ref="R32:R34" si="7">Q32*$C$11</f>
        <v>19107.993145516462</v>
      </c>
      <c r="S32" s="190">
        <f t="shared" ref="S32:S34" si="8">R32/24</f>
        <v>796.1663810631859</v>
      </c>
      <c r="T32" s="3"/>
      <c r="U32" s="3"/>
      <c r="V32" s="190"/>
    </row>
    <row r="33" spans="2:22">
      <c r="B33" t="s">
        <v>1927</v>
      </c>
      <c r="C33" s="1" t="s">
        <v>1923</v>
      </c>
      <c r="G33" s="3">
        <v>7</v>
      </c>
      <c r="H33" s="3">
        <f t="shared" si="6"/>
        <v>23884.991431895582</v>
      </c>
      <c r="I33" s="190">
        <f t="shared" ref="I33:I41" si="9">H33/24</f>
        <v>995.20797632898257</v>
      </c>
      <c r="J33" t="s">
        <v>1940</v>
      </c>
      <c r="K33" t="s">
        <v>1941</v>
      </c>
      <c r="O33" t="s">
        <v>1927</v>
      </c>
      <c r="P33" s="1" t="s">
        <v>1923</v>
      </c>
      <c r="Q33" s="3">
        <v>6.1</v>
      </c>
      <c r="R33" s="3">
        <f t="shared" si="7"/>
        <v>20814.063962080432</v>
      </c>
      <c r="S33" s="190">
        <f t="shared" si="8"/>
        <v>867.25266508668471</v>
      </c>
      <c r="T33" s="3"/>
      <c r="U33" s="3"/>
      <c r="V33" s="190"/>
    </row>
    <row r="34" spans="2:22">
      <c r="B34" t="s">
        <v>1935</v>
      </c>
      <c r="C34" s="1" t="s">
        <v>1936</v>
      </c>
      <c r="G34" s="3">
        <v>10.6</v>
      </c>
      <c r="H34" s="3">
        <f t="shared" si="6"/>
        <v>36168.701311156161</v>
      </c>
      <c r="I34" s="190">
        <f t="shared" si="9"/>
        <v>1507.0292212981733</v>
      </c>
      <c r="J34">
        <f t="shared" ref="J34:J41" si="10">G34*181*24</f>
        <v>46046.399999999994</v>
      </c>
      <c r="K34">
        <f t="shared" ref="K34:K36" si="11">J34/24</f>
        <v>1918.5999999999997</v>
      </c>
      <c r="O34" s="49" t="s">
        <v>1927</v>
      </c>
      <c r="P34" s="304" t="s">
        <v>434</v>
      </c>
      <c r="Q34" s="48">
        <v>6.5</v>
      </c>
      <c r="R34" s="3">
        <f t="shared" si="7"/>
        <v>22178.920615331612</v>
      </c>
      <c r="S34" s="190">
        <f t="shared" si="8"/>
        <v>924.12169230548386</v>
      </c>
      <c r="T34" s="48"/>
      <c r="U34" s="3"/>
      <c r="V34" s="190"/>
    </row>
    <row r="35" spans="2:22">
      <c r="B35" t="s">
        <v>1935</v>
      </c>
      <c r="C35" s="1" t="s">
        <v>1937</v>
      </c>
      <c r="G35" s="3">
        <v>12.4</v>
      </c>
      <c r="H35" s="3">
        <f t="shared" si="6"/>
        <v>42310.55625078646</v>
      </c>
      <c r="I35" s="190">
        <f t="shared" si="9"/>
        <v>1762.9398437827692</v>
      </c>
      <c r="J35">
        <f t="shared" si="10"/>
        <v>53865.600000000006</v>
      </c>
      <c r="K35">
        <f t="shared" si="11"/>
        <v>2244.4</v>
      </c>
    </row>
    <row r="36" spans="2:22">
      <c r="B36" t="s">
        <v>1935</v>
      </c>
      <c r="C36" s="1" t="s">
        <v>1938</v>
      </c>
      <c r="G36" s="3">
        <v>13.5</v>
      </c>
      <c r="H36" s="3">
        <f t="shared" si="6"/>
        <v>46063.91204722719</v>
      </c>
      <c r="I36" s="190">
        <f t="shared" si="9"/>
        <v>1919.3296686344663</v>
      </c>
      <c r="J36">
        <f t="shared" si="10"/>
        <v>58644</v>
      </c>
      <c r="K36">
        <f t="shared" si="11"/>
        <v>2443.5</v>
      </c>
    </row>
    <row r="37" spans="2:22">
      <c r="B37" t="s">
        <v>1935</v>
      </c>
      <c r="C37" s="1" t="s">
        <v>1939</v>
      </c>
      <c r="G37" s="3">
        <v>17.3</v>
      </c>
      <c r="H37" s="3">
        <f t="shared" si="6"/>
        <v>59030.050253113368</v>
      </c>
      <c r="I37" s="190">
        <f t="shared" si="9"/>
        <v>2459.5854272130568</v>
      </c>
      <c r="J37">
        <f t="shared" si="10"/>
        <v>75151.200000000012</v>
      </c>
      <c r="K37">
        <f>J37/24</f>
        <v>3131.3000000000006</v>
      </c>
    </row>
    <row r="38" spans="2:22">
      <c r="B38" t="s">
        <v>1944</v>
      </c>
      <c r="C38" s="1" t="s">
        <v>1943</v>
      </c>
      <c r="G38" s="3">
        <v>6.4</v>
      </c>
      <c r="H38" s="3">
        <f t="shared" si="6"/>
        <v>21837.706452018818</v>
      </c>
      <c r="I38" s="190">
        <f t="shared" si="9"/>
        <v>909.90443550078407</v>
      </c>
      <c r="J38">
        <f t="shared" si="10"/>
        <v>27801.600000000002</v>
      </c>
      <c r="K38">
        <f>J38/24</f>
        <v>1158.4000000000001</v>
      </c>
    </row>
    <row r="39" spans="2:22">
      <c r="B39">
        <v>2021</v>
      </c>
      <c r="C39" s="1" t="s">
        <v>128</v>
      </c>
      <c r="G39" s="3">
        <v>3.6</v>
      </c>
      <c r="H39" s="3">
        <f t="shared" si="6"/>
        <v>12283.709879260585</v>
      </c>
      <c r="I39" s="190">
        <f t="shared" si="9"/>
        <v>511.82124496919101</v>
      </c>
      <c r="J39">
        <f t="shared" si="10"/>
        <v>15638.400000000001</v>
      </c>
      <c r="K39">
        <f>J39/24</f>
        <v>651.6</v>
      </c>
    </row>
    <row r="40" spans="2:22">
      <c r="B40">
        <v>2021</v>
      </c>
      <c r="C40" s="1" t="s">
        <v>516</v>
      </c>
      <c r="G40" s="3">
        <v>3.4</v>
      </c>
      <c r="H40" s="3">
        <f t="shared" si="6"/>
        <v>11601.281552634997</v>
      </c>
      <c r="I40" s="190">
        <f t="shared" si="9"/>
        <v>483.38673135979155</v>
      </c>
      <c r="J40">
        <f t="shared" si="10"/>
        <v>14769.599999999999</v>
      </c>
      <c r="K40">
        <f>J40/24</f>
        <v>615.4</v>
      </c>
    </row>
    <row r="41" spans="2:22">
      <c r="B41">
        <v>2021</v>
      </c>
      <c r="C41" s="1" t="s">
        <v>88</v>
      </c>
      <c r="G41" s="3">
        <v>11.4</v>
      </c>
      <c r="H41" s="3">
        <f t="shared" si="6"/>
        <v>38898.41461765852</v>
      </c>
      <c r="I41" s="190">
        <f t="shared" si="9"/>
        <v>1620.7672757357716</v>
      </c>
      <c r="J41">
        <f t="shared" si="10"/>
        <v>49521.600000000006</v>
      </c>
      <c r="K41">
        <f>J41/24</f>
        <v>2063.4</v>
      </c>
    </row>
    <row r="42" spans="2:22">
      <c r="B42">
        <v>2025</v>
      </c>
      <c r="C42" t="s">
        <v>2123</v>
      </c>
      <c r="G42" s="3">
        <v>2.35</v>
      </c>
      <c r="H42" s="3">
        <f t="shared" ref="H42:H44" si="12">G42*$C$11</f>
        <v>8018.5328378506601</v>
      </c>
      <c r="I42" s="190">
        <f t="shared" ref="I42:I46" si="13">H42/24</f>
        <v>334.10553491044419</v>
      </c>
    </row>
    <row r="43" spans="2:22">
      <c r="B43">
        <v>2025</v>
      </c>
      <c r="C43" t="s">
        <v>2124</v>
      </c>
      <c r="G43" s="3">
        <v>3.48</v>
      </c>
      <c r="H43" s="3">
        <f t="shared" si="12"/>
        <v>11874.252883285231</v>
      </c>
      <c r="I43" s="190">
        <f t="shared" si="13"/>
        <v>494.7605368035513</v>
      </c>
    </row>
    <row r="44" spans="2:22">
      <c r="B44">
        <v>2025</v>
      </c>
      <c r="C44" t="s">
        <v>2125</v>
      </c>
      <c r="G44" s="3">
        <v>4.67</v>
      </c>
      <c r="H44" s="3">
        <f t="shared" si="12"/>
        <v>15934.701426707481</v>
      </c>
      <c r="I44" s="190">
        <f t="shared" si="13"/>
        <v>663.94589277947841</v>
      </c>
    </row>
    <row r="45" spans="2:22">
      <c r="B45">
        <v>2025</v>
      </c>
      <c r="C45" t="s">
        <v>2126</v>
      </c>
      <c r="G45" s="3">
        <v>3.54</v>
      </c>
      <c r="H45" s="3">
        <f>G45*$C$11</f>
        <v>12078.981381272908</v>
      </c>
      <c r="I45" s="190">
        <f t="shared" si="13"/>
        <v>503.29089088637119</v>
      </c>
    </row>
    <row r="46" spans="2:22">
      <c r="C46" t="s">
        <v>133</v>
      </c>
      <c r="G46" s="3">
        <v>6.5</v>
      </c>
      <c r="H46" s="3">
        <f>G46*$C$11</f>
        <v>22178.920615331612</v>
      </c>
      <c r="I46" s="190">
        <f t="shared" si="13"/>
        <v>924.12169230548386</v>
      </c>
    </row>
  </sheetData>
  <phoneticPr fontId="6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4894-84A5-4EAF-B51A-1690105CC699}">
  <dimension ref="A1:G23"/>
  <sheetViews>
    <sheetView workbookViewId="0">
      <selection activeCell="J27" sqref="J27"/>
    </sheetView>
  </sheetViews>
  <sheetFormatPr defaultRowHeight="15"/>
  <cols>
    <col min="1" max="1" width="28" customWidth="1"/>
    <col min="2" max="2" width="14.140625" bestFit="1" customWidth="1"/>
    <col min="3" max="3" width="17.85546875" bestFit="1" customWidth="1"/>
    <col min="7" max="7" width="8.7109375" customWidth="1"/>
  </cols>
  <sheetData>
    <row r="1" spans="1:6" ht="18.75" customHeight="1">
      <c r="A1" s="195" t="s">
        <v>1733</v>
      </c>
      <c r="B1" t="s">
        <v>1732</v>
      </c>
    </row>
    <row r="4" spans="1:6" ht="15.75">
      <c r="B4" s="191"/>
      <c r="C4" s="191"/>
      <c r="D4" s="191"/>
      <c r="E4" s="192"/>
    </row>
    <row r="6" spans="1:6">
      <c r="A6" s="3" t="s">
        <v>0</v>
      </c>
      <c r="B6" s="3" t="s">
        <v>1734</v>
      </c>
      <c r="C6" s="3" t="s">
        <v>1735</v>
      </c>
      <c r="D6" s="3" t="s">
        <v>1736</v>
      </c>
      <c r="E6" s="3" t="s">
        <v>1737</v>
      </c>
      <c r="F6" s="3"/>
    </row>
    <row r="7" spans="1:6">
      <c r="A7" s="196" t="s">
        <v>1738</v>
      </c>
      <c r="B7" s="3">
        <v>400</v>
      </c>
      <c r="C7" s="3">
        <v>31.7</v>
      </c>
      <c r="D7" s="3">
        <v>4.8</v>
      </c>
      <c r="E7" s="3">
        <v>1929</v>
      </c>
    </row>
    <row r="8" spans="1:6">
      <c r="A8" s="194" t="s">
        <v>1739</v>
      </c>
      <c r="B8" s="193">
        <v>400</v>
      </c>
      <c r="C8" s="193">
        <v>33.5</v>
      </c>
      <c r="D8" s="193">
        <v>4.7</v>
      </c>
      <c r="E8" s="193">
        <v>2021</v>
      </c>
    </row>
    <row r="9" spans="1:6">
      <c r="A9" s="196" t="s">
        <v>1666</v>
      </c>
      <c r="B9" s="3">
        <v>230</v>
      </c>
      <c r="C9" s="3">
        <v>4</v>
      </c>
      <c r="D9" s="3">
        <v>3</v>
      </c>
      <c r="E9" s="3">
        <v>370</v>
      </c>
    </row>
    <row r="10" spans="1:6">
      <c r="A10" s="196" t="s">
        <v>1668</v>
      </c>
      <c r="B10" s="3">
        <v>230</v>
      </c>
      <c r="C10" s="3">
        <v>6.1</v>
      </c>
      <c r="D10" s="3">
        <v>4</v>
      </c>
      <c r="E10" s="3">
        <v>440</v>
      </c>
    </row>
    <row r="11" spans="1:6">
      <c r="A11" s="196" t="s">
        <v>1669</v>
      </c>
      <c r="B11" s="3">
        <v>230</v>
      </c>
      <c r="C11" s="3">
        <v>15</v>
      </c>
      <c r="D11" s="3">
        <v>8.6999999999999993</v>
      </c>
      <c r="E11" s="3">
        <v>1182</v>
      </c>
    </row>
    <row r="12" spans="1:6">
      <c r="A12" s="196" t="s">
        <v>1740</v>
      </c>
      <c r="B12" s="3">
        <v>230</v>
      </c>
      <c r="C12" s="3">
        <v>20.9</v>
      </c>
      <c r="D12" s="3">
        <v>9.1999999999999993</v>
      </c>
      <c r="E12" s="3">
        <v>1502</v>
      </c>
    </row>
    <row r="13" spans="1:6">
      <c r="A13" s="196" t="s">
        <v>14</v>
      </c>
      <c r="B13" s="3">
        <v>230</v>
      </c>
      <c r="C13" s="3">
        <v>5.2</v>
      </c>
      <c r="D13" s="3">
        <v>1.6</v>
      </c>
      <c r="E13" s="3">
        <v>318</v>
      </c>
    </row>
    <row r="14" spans="1:6">
      <c r="A14" s="196" t="s">
        <v>1741</v>
      </c>
      <c r="B14" s="3">
        <v>230</v>
      </c>
      <c r="C14" s="3">
        <v>5.0999999999999996</v>
      </c>
      <c r="D14" s="3">
        <v>2</v>
      </c>
      <c r="E14" s="3">
        <v>297</v>
      </c>
    </row>
    <row r="15" spans="1:6">
      <c r="A15" s="196" t="s">
        <v>1742</v>
      </c>
      <c r="B15" s="3">
        <v>230</v>
      </c>
      <c r="C15" s="3">
        <v>2.5</v>
      </c>
      <c r="D15" s="3">
        <v>1.9</v>
      </c>
      <c r="E15" s="3">
        <v>187</v>
      </c>
    </row>
    <row r="16" spans="1:6">
      <c r="A16" s="196"/>
    </row>
    <row r="17" spans="1:7">
      <c r="A17" s="196"/>
    </row>
    <row r="18" spans="1:7">
      <c r="A18" s="90" t="s">
        <v>1743</v>
      </c>
      <c r="B18" t="s">
        <v>1749</v>
      </c>
      <c r="C18" t="s">
        <v>1750</v>
      </c>
      <c r="D18" s="3" t="s">
        <v>1751</v>
      </c>
      <c r="E18" s="3" t="s">
        <v>1752</v>
      </c>
      <c r="F18" s="3" t="s">
        <v>1753</v>
      </c>
      <c r="G18" s="3" t="s">
        <v>1754</v>
      </c>
    </row>
    <row r="19" spans="1:7">
      <c r="A19" s="196" t="s">
        <v>1744</v>
      </c>
      <c r="B19">
        <v>2</v>
      </c>
      <c r="D19" s="3" t="s">
        <v>1755</v>
      </c>
      <c r="E19" s="3" t="s">
        <v>1755</v>
      </c>
      <c r="F19" s="3" t="s">
        <v>1755</v>
      </c>
      <c r="G19" s="3"/>
    </row>
    <row r="20" spans="1:7">
      <c r="A20" s="196" t="s">
        <v>1745</v>
      </c>
      <c r="B20">
        <v>4</v>
      </c>
      <c r="D20" s="3" t="s">
        <v>1755</v>
      </c>
      <c r="E20" s="3" t="s">
        <v>1755</v>
      </c>
      <c r="F20" s="3" t="s">
        <v>1755</v>
      </c>
      <c r="G20" s="3" t="s">
        <v>1755</v>
      </c>
    </row>
    <row r="21" spans="1:7">
      <c r="A21" s="196" t="s">
        <v>1746</v>
      </c>
      <c r="B21">
        <v>8</v>
      </c>
      <c r="D21" s="3" t="s">
        <v>1755</v>
      </c>
      <c r="E21" s="3" t="s">
        <v>1755</v>
      </c>
      <c r="F21" s="3" t="s">
        <v>1756</v>
      </c>
      <c r="G21" s="3"/>
    </row>
    <row r="22" spans="1:7">
      <c r="A22" s="196" t="s">
        <v>1747</v>
      </c>
      <c r="B22">
        <v>15</v>
      </c>
      <c r="D22" s="3" t="s">
        <v>1755</v>
      </c>
      <c r="E22" s="3"/>
      <c r="F22" s="3"/>
      <c r="G22" s="3"/>
    </row>
    <row r="23" spans="1:7">
      <c r="A23" s="196" t="s">
        <v>1748</v>
      </c>
      <c r="B23">
        <v>16</v>
      </c>
      <c r="D23" s="3"/>
      <c r="E23" s="3" t="s">
        <v>1755</v>
      </c>
      <c r="F23" s="3"/>
      <c r="G23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5709-1CCA-4930-8E19-C964223E6C9D}">
  <dimension ref="A1:S48"/>
  <sheetViews>
    <sheetView workbookViewId="0">
      <selection activeCell="F3" sqref="F3"/>
    </sheetView>
  </sheetViews>
  <sheetFormatPr defaultColWidth="9.140625" defaultRowHeight="14.25"/>
  <cols>
    <col min="1" max="1" width="5.5703125" style="211" customWidth="1"/>
    <col min="2" max="2" width="1.7109375" style="211" hidden="1" customWidth="1"/>
    <col min="3" max="3" width="14.140625" style="211" customWidth="1"/>
    <col min="4" max="4" width="18.7109375" style="211" customWidth="1"/>
    <col min="5" max="5" width="13.85546875" style="211" customWidth="1"/>
    <col min="6" max="6" width="51.42578125" style="211" bestFit="1" customWidth="1"/>
    <col min="7" max="7" width="31.140625" style="211" hidden="1" customWidth="1"/>
    <col min="8" max="8" width="11.5703125" style="211" hidden="1" customWidth="1"/>
    <col min="9" max="9" width="0" style="211" hidden="1" customWidth="1"/>
    <col min="10" max="10" width="24.85546875" style="211" customWidth="1"/>
    <col min="11" max="11" width="12.28515625" style="211" hidden="1" customWidth="1"/>
    <col min="12" max="12" width="70.140625" style="211" bestFit="1" customWidth="1"/>
    <col min="13" max="13" width="24.28515625" style="211" customWidth="1"/>
    <col min="14" max="14" width="46.5703125" style="211" bestFit="1" customWidth="1"/>
    <col min="15" max="15" width="24.42578125" style="211" bestFit="1" customWidth="1"/>
    <col min="16" max="16" width="74.42578125" style="211" bestFit="1" customWidth="1"/>
    <col min="17" max="17" width="24.42578125" style="211" bestFit="1" customWidth="1"/>
    <col min="18" max="18" width="30.5703125" style="211" customWidth="1"/>
    <col min="19" max="19" width="26.42578125" style="211" customWidth="1"/>
    <col min="20" max="16384" width="9.140625" style="211"/>
  </cols>
  <sheetData>
    <row r="1" spans="1:19">
      <c r="C1" s="211" t="s">
        <v>1883</v>
      </c>
    </row>
    <row r="2" spans="1:19">
      <c r="C2" s="217" t="s">
        <v>1882</v>
      </c>
    </row>
    <row r="3" spans="1:19" ht="31.15" customHeight="1">
      <c r="A3" s="418" t="s">
        <v>1881</v>
      </c>
      <c r="B3" s="418"/>
      <c r="C3" s="418"/>
      <c r="D3" s="418"/>
      <c r="E3" s="418"/>
    </row>
    <row r="4" spans="1:19" ht="18.75" thickBot="1">
      <c r="C4" s="215" t="s">
        <v>1880</v>
      </c>
      <c r="D4" s="215"/>
      <c r="E4" s="215"/>
      <c r="F4" s="215"/>
    </row>
    <row r="5" spans="1:19" ht="18.75" thickBot="1">
      <c r="C5" s="246"/>
      <c r="D5" s="247"/>
      <c r="E5" s="247"/>
      <c r="F5" s="419" t="s">
        <v>1879</v>
      </c>
      <c r="G5" s="420"/>
      <c r="H5" s="420"/>
      <c r="I5" s="420"/>
      <c r="J5" s="420"/>
      <c r="K5" s="421"/>
      <c r="L5" s="422" t="s">
        <v>1878</v>
      </c>
      <c r="M5" s="423"/>
      <c r="N5" s="422" t="s">
        <v>1877</v>
      </c>
      <c r="O5" s="423"/>
      <c r="P5" s="245" t="s">
        <v>1876</v>
      </c>
      <c r="Q5" s="247"/>
      <c r="R5" s="280" t="s">
        <v>1875</v>
      </c>
      <c r="S5" s="279" t="s">
        <v>1874</v>
      </c>
    </row>
    <row r="6" spans="1:19" ht="36.75" customHeight="1">
      <c r="C6" s="219"/>
      <c r="D6" s="220"/>
      <c r="E6" s="226"/>
      <c r="F6" s="278" t="s">
        <v>1870</v>
      </c>
      <c r="G6" s="277" t="s">
        <v>1870</v>
      </c>
      <c r="H6" s="277" t="s">
        <v>1873</v>
      </c>
      <c r="I6" s="277" t="s">
        <v>1872</v>
      </c>
      <c r="J6" s="277" t="s">
        <v>1869</v>
      </c>
      <c r="K6" s="277" t="s">
        <v>1871</v>
      </c>
      <c r="L6" s="238" t="s">
        <v>1870</v>
      </c>
      <c r="M6" s="238" t="s">
        <v>1869</v>
      </c>
      <c r="N6" s="277" t="s">
        <v>1870</v>
      </c>
      <c r="O6" s="277" t="s">
        <v>1869</v>
      </c>
      <c r="P6" s="238" t="s">
        <v>1870</v>
      </c>
      <c r="Q6" s="258" t="s">
        <v>1869</v>
      </c>
      <c r="R6" s="250"/>
      <c r="S6" s="251"/>
    </row>
    <row r="7" spans="1:19" ht="26.25">
      <c r="C7" s="221" t="s">
        <v>1868</v>
      </c>
      <c r="D7" s="231"/>
      <c r="E7" s="244" t="s">
        <v>1867</v>
      </c>
      <c r="F7" s="276"/>
      <c r="G7" s="270"/>
      <c r="H7" s="270"/>
      <c r="I7" s="270"/>
      <c r="J7" s="270"/>
      <c r="K7" s="270"/>
      <c r="L7" s="270" t="s">
        <v>1837</v>
      </c>
      <c r="M7" s="270"/>
      <c r="N7" s="270"/>
      <c r="O7" s="270"/>
      <c r="P7" s="270"/>
      <c r="Q7" s="269"/>
      <c r="R7" s="224"/>
      <c r="S7" s="222"/>
    </row>
    <row r="8" spans="1:19" ht="15.75">
      <c r="C8" s="224"/>
      <c r="D8" s="212"/>
      <c r="E8" s="222" t="s">
        <v>479</v>
      </c>
      <c r="F8" s="218"/>
      <c r="G8" s="237"/>
      <c r="H8" s="273"/>
      <c r="I8" s="213"/>
      <c r="J8" s="213"/>
      <c r="K8" s="212"/>
      <c r="L8" s="228" t="s">
        <v>1836</v>
      </c>
      <c r="M8" s="260"/>
      <c r="N8" s="227" t="s">
        <v>1779</v>
      </c>
      <c r="O8" s="228"/>
      <c r="P8" s="228" t="s">
        <v>1803</v>
      </c>
      <c r="Q8" s="222"/>
      <c r="R8" s="224">
        <v>80</v>
      </c>
      <c r="S8" s="222" t="s">
        <v>1810</v>
      </c>
    </row>
    <row r="9" spans="1:19" ht="15.75">
      <c r="C9" s="232"/>
      <c r="D9" s="233"/>
      <c r="E9" s="234" t="s">
        <v>504</v>
      </c>
      <c r="F9" s="235"/>
      <c r="G9" s="275"/>
      <c r="H9" s="274"/>
      <c r="I9" s="216"/>
      <c r="J9" s="216"/>
      <c r="K9" s="233"/>
      <c r="L9" s="248" t="s">
        <v>1788</v>
      </c>
      <c r="M9" s="261"/>
      <c r="N9" s="236" t="s">
        <v>1792</v>
      </c>
      <c r="O9" s="236"/>
      <c r="P9" s="248" t="s">
        <v>1835</v>
      </c>
      <c r="Q9" s="234"/>
      <c r="R9" s="224">
        <v>70</v>
      </c>
      <c r="S9" s="222" t="s">
        <v>1834</v>
      </c>
    </row>
    <row r="10" spans="1:19" ht="15.75">
      <c r="C10" s="221"/>
      <c r="D10" s="212" t="s">
        <v>1866</v>
      </c>
      <c r="E10" s="222" t="s">
        <v>124</v>
      </c>
      <c r="F10" s="218" t="s">
        <v>1865</v>
      </c>
      <c r="G10" s="275" t="s">
        <v>140</v>
      </c>
      <c r="H10" s="274"/>
      <c r="I10" s="216"/>
      <c r="J10" s="216"/>
      <c r="K10" s="212"/>
      <c r="L10" s="228" t="s">
        <v>1832</v>
      </c>
      <c r="M10" s="260"/>
      <c r="N10" s="227" t="s">
        <v>1779</v>
      </c>
      <c r="O10" s="228"/>
      <c r="P10" s="228" t="s">
        <v>1803</v>
      </c>
      <c r="Q10" s="222"/>
      <c r="R10" s="224">
        <v>90</v>
      </c>
      <c r="S10" s="222" t="s">
        <v>1802</v>
      </c>
    </row>
    <row r="11" spans="1:19" ht="15">
      <c r="C11" s="223"/>
      <c r="D11" s="212" t="s">
        <v>1864</v>
      </c>
      <c r="E11" s="222" t="s">
        <v>126</v>
      </c>
      <c r="F11" s="218" t="s">
        <v>1863</v>
      </c>
      <c r="G11" s="212"/>
      <c r="H11" s="273"/>
      <c r="I11" s="213"/>
      <c r="J11" s="213"/>
      <c r="K11" s="212"/>
      <c r="L11" s="248" t="s">
        <v>1788</v>
      </c>
      <c r="M11" s="262"/>
      <c r="N11" s="249" t="s">
        <v>1780</v>
      </c>
      <c r="O11" s="230"/>
      <c r="P11" s="248" t="s">
        <v>1830</v>
      </c>
      <c r="Q11" s="222"/>
      <c r="R11" s="252">
        <v>100</v>
      </c>
      <c r="S11" s="222" t="s">
        <v>1829</v>
      </c>
    </row>
    <row r="12" spans="1:19" ht="15">
      <c r="C12" s="223"/>
      <c r="D12" s="212" t="s">
        <v>1862</v>
      </c>
      <c r="E12" s="222" t="s">
        <v>88</v>
      </c>
      <c r="F12" s="218" t="s">
        <v>1855</v>
      </c>
      <c r="G12" s="212"/>
      <c r="H12" s="273"/>
      <c r="I12" s="213"/>
      <c r="J12" s="213"/>
      <c r="K12" s="212"/>
      <c r="L12" s="228" t="s">
        <v>1854</v>
      </c>
      <c r="M12" s="260"/>
      <c r="N12" s="227" t="s">
        <v>1781</v>
      </c>
      <c r="O12" s="227"/>
      <c r="P12" s="249" t="s">
        <v>1861</v>
      </c>
      <c r="Q12" s="222"/>
      <c r="R12" s="252" t="s">
        <v>1844</v>
      </c>
      <c r="S12" s="222" t="s">
        <v>1860</v>
      </c>
    </row>
    <row r="13" spans="1:19" ht="15">
      <c r="C13" s="224"/>
      <c r="D13" s="212" t="s">
        <v>1859</v>
      </c>
      <c r="E13" s="222" t="s">
        <v>125</v>
      </c>
      <c r="F13" s="218" t="s">
        <v>1858</v>
      </c>
      <c r="G13" s="212"/>
      <c r="H13" s="273"/>
      <c r="I13" s="213"/>
      <c r="J13" s="213"/>
      <c r="K13" s="212"/>
      <c r="L13" s="227" t="s">
        <v>1857</v>
      </c>
      <c r="M13" s="260"/>
      <c r="N13" s="227" t="s">
        <v>1779</v>
      </c>
      <c r="O13" s="228"/>
      <c r="P13" s="227" t="s">
        <v>1852</v>
      </c>
      <c r="Q13" s="222"/>
      <c r="R13" s="252" t="s">
        <v>1796</v>
      </c>
      <c r="S13" s="222" t="s">
        <v>1856</v>
      </c>
    </row>
    <row r="14" spans="1:19" ht="15">
      <c r="C14" s="224"/>
      <c r="D14" s="212"/>
      <c r="E14" s="222" t="s">
        <v>1784</v>
      </c>
      <c r="F14" s="218" t="s">
        <v>1855</v>
      </c>
      <c r="G14" s="212"/>
      <c r="H14" s="273"/>
      <c r="I14" s="213"/>
      <c r="J14" s="213"/>
      <c r="K14" s="212"/>
      <c r="L14" s="228" t="s">
        <v>1854</v>
      </c>
      <c r="M14" s="260"/>
      <c r="N14" s="227" t="s">
        <v>1781</v>
      </c>
      <c r="O14" s="227"/>
      <c r="P14" s="249" t="s">
        <v>1853</v>
      </c>
      <c r="Q14" s="222"/>
      <c r="R14" s="252"/>
      <c r="S14" s="222"/>
    </row>
    <row r="15" spans="1:19" ht="15">
      <c r="C15" s="224"/>
      <c r="D15" s="212" t="s">
        <v>224</v>
      </c>
      <c r="E15" s="222" t="s">
        <v>127</v>
      </c>
      <c r="F15" s="218" t="s">
        <v>1823</v>
      </c>
      <c r="G15" s="212"/>
      <c r="H15" s="268"/>
      <c r="I15" s="213"/>
      <c r="J15" s="213"/>
      <c r="K15" s="212"/>
      <c r="L15" s="227" t="s">
        <v>1828</v>
      </c>
      <c r="M15" s="260"/>
      <c r="N15" s="227" t="s">
        <v>1782</v>
      </c>
      <c r="O15" s="228"/>
      <c r="P15" s="227" t="s">
        <v>1852</v>
      </c>
      <c r="Q15" s="222"/>
      <c r="R15" s="252">
        <v>110</v>
      </c>
      <c r="S15" s="222" t="s">
        <v>1806</v>
      </c>
    </row>
    <row r="16" spans="1:19" ht="15">
      <c r="C16" s="224"/>
      <c r="D16" s="212" t="s">
        <v>225</v>
      </c>
      <c r="E16" s="222" t="s">
        <v>129</v>
      </c>
      <c r="F16" s="218" t="s">
        <v>1822</v>
      </c>
      <c r="G16" s="212"/>
      <c r="H16" s="268"/>
      <c r="I16" s="213"/>
      <c r="J16" s="213"/>
      <c r="K16" s="212"/>
      <c r="L16" s="227" t="s">
        <v>1826</v>
      </c>
      <c r="M16" s="260"/>
      <c r="N16" s="228" t="s">
        <v>1825</v>
      </c>
      <c r="O16" s="228"/>
      <c r="P16" s="228" t="s">
        <v>1824</v>
      </c>
      <c r="Q16" s="222"/>
      <c r="R16" s="252">
        <v>110</v>
      </c>
      <c r="S16" s="222" t="s">
        <v>1818</v>
      </c>
    </row>
    <row r="17" spans="3:19" ht="15">
      <c r="C17" s="224"/>
      <c r="D17" s="212" t="s">
        <v>226</v>
      </c>
      <c r="E17" s="222" t="s">
        <v>130</v>
      </c>
      <c r="F17" s="218" t="s">
        <v>1823</v>
      </c>
      <c r="G17" s="212"/>
      <c r="H17" s="268"/>
      <c r="I17" s="213"/>
      <c r="J17" s="213"/>
      <c r="K17" s="212"/>
      <c r="L17" s="228" t="s">
        <v>1808</v>
      </c>
      <c r="M17" s="260"/>
      <c r="N17" s="227" t="s">
        <v>1783</v>
      </c>
      <c r="O17" s="228"/>
      <c r="P17" s="228" t="s">
        <v>1807</v>
      </c>
      <c r="Q17" s="222"/>
      <c r="R17" s="252">
        <v>110</v>
      </c>
      <c r="S17" s="222" t="s">
        <v>1806</v>
      </c>
    </row>
    <row r="18" spans="3:19" ht="15">
      <c r="C18" s="224"/>
      <c r="D18" s="212" t="s">
        <v>227</v>
      </c>
      <c r="E18" s="222" t="s">
        <v>131</v>
      </c>
      <c r="F18" s="218" t="s">
        <v>1822</v>
      </c>
      <c r="G18" s="212"/>
      <c r="H18" s="268"/>
      <c r="I18" s="213"/>
      <c r="J18" s="213"/>
      <c r="K18" s="212"/>
      <c r="L18" s="228" t="s">
        <v>1821</v>
      </c>
      <c r="M18" s="262"/>
      <c r="N18" s="228" t="s">
        <v>1820</v>
      </c>
      <c r="O18" s="228"/>
      <c r="P18" s="228" t="s">
        <v>1819</v>
      </c>
      <c r="Q18" s="222"/>
      <c r="R18" s="252">
        <v>110</v>
      </c>
      <c r="S18" s="222" t="s">
        <v>1818</v>
      </c>
    </row>
    <row r="19" spans="3:19">
      <c r="C19" s="224"/>
      <c r="D19" s="212"/>
      <c r="E19" s="222" t="s">
        <v>464</v>
      </c>
      <c r="F19" s="218"/>
      <c r="G19" s="212"/>
      <c r="H19" s="268"/>
      <c r="I19" s="213"/>
      <c r="J19" s="213"/>
      <c r="K19" s="212"/>
      <c r="L19" s="236"/>
      <c r="M19" s="262"/>
      <c r="N19" s="228"/>
      <c r="O19" s="228"/>
      <c r="P19" s="228"/>
      <c r="Q19" s="222"/>
      <c r="R19" s="252">
        <v>150</v>
      </c>
      <c r="S19" s="222" t="s">
        <v>1851</v>
      </c>
    </row>
    <row r="20" spans="3:19" ht="15">
      <c r="C20" s="224"/>
      <c r="D20" s="212"/>
      <c r="E20" s="222" t="s">
        <v>1785</v>
      </c>
      <c r="F20" s="218"/>
      <c r="G20" s="212"/>
      <c r="H20" s="268"/>
      <c r="I20" s="213"/>
      <c r="J20" s="213"/>
      <c r="K20" s="212"/>
      <c r="L20" s="228" t="s">
        <v>1847</v>
      </c>
      <c r="M20" s="260"/>
      <c r="N20" s="249" t="s">
        <v>1850</v>
      </c>
      <c r="O20" s="230"/>
      <c r="P20" s="228" t="s">
        <v>1845</v>
      </c>
      <c r="Q20" s="222"/>
      <c r="R20" s="252"/>
      <c r="S20" s="222" t="s">
        <v>1849</v>
      </c>
    </row>
    <row r="21" spans="3:19" ht="15">
      <c r="C21" s="224"/>
      <c r="D21" s="212" t="s">
        <v>229</v>
      </c>
      <c r="E21" s="222" t="s">
        <v>132</v>
      </c>
      <c r="F21" s="218" t="s">
        <v>1848</v>
      </c>
      <c r="G21" s="212"/>
      <c r="H21" s="268"/>
      <c r="I21" s="213"/>
      <c r="J21" s="213"/>
      <c r="K21" s="212"/>
      <c r="L21" s="228" t="s">
        <v>1847</v>
      </c>
      <c r="M21" s="260"/>
      <c r="N21" s="228" t="s">
        <v>1846</v>
      </c>
      <c r="O21" s="228"/>
      <c r="P21" s="228" t="s">
        <v>1845</v>
      </c>
      <c r="Q21" s="222"/>
      <c r="R21" s="252" t="s">
        <v>1844</v>
      </c>
      <c r="S21" s="222" t="s">
        <v>1843</v>
      </c>
    </row>
    <row r="22" spans="3:19" ht="15">
      <c r="C22" s="224"/>
      <c r="D22" s="212" t="s">
        <v>228</v>
      </c>
      <c r="E22" s="222" t="s">
        <v>282</v>
      </c>
      <c r="F22" s="218" t="s">
        <v>1842</v>
      </c>
      <c r="G22" s="212"/>
      <c r="H22" s="268"/>
      <c r="I22" s="213"/>
      <c r="J22" s="213"/>
      <c r="K22" s="212"/>
      <c r="L22" s="228" t="s">
        <v>1841</v>
      </c>
      <c r="M22" s="260"/>
      <c r="N22" s="227" t="s">
        <v>1779</v>
      </c>
      <c r="O22" s="227"/>
      <c r="P22" s="228" t="s">
        <v>1803</v>
      </c>
      <c r="Q22" s="222"/>
      <c r="R22" s="252"/>
      <c r="S22" s="222"/>
    </row>
    <row r="23" spans="3:19" ht="15">
      <c r="C23" s="224"/>
      <c r="D23" s="212"/>
      <c r="E23" s="222" t="s">
        <v>514</v>
      </c>
      <c r="F23" s="218" t="s">
        <v>533</v>
      </c>
      <c r="G23" s="212"/>
      <c r="H23" s="268"/>
      <c r="I23" s="213"/>
      <c r="J23" s="213"/>
      <c r="K23" s="212"/>
      <c r="L23" s="228" t="s">
        <v>1841</v>
      </c>
      <c r="M23" s="260"/>
      <c r="N23" s="227" t="s">
        <v>1779</v>
      </c>
      <c r="O23" s="227"/>
      <c r="P23" s="228" t="s">
        <v>1840</v>
      </c>
      <c r="Q23" s="222"/>
      <c r="R23" s="252"/>
      <c r="S23" s="222"/>
    </row>
    <row r="24" spans="3:19" ht="15">
      <c r="C24" s="224"/>
      <c r="D24" s="212"/>
      <c r="E24" s="272" t="s">
        <v>509</v>
      </c>
      <c r="F24" s="218"/>
      <c r="G24" s="212"/>
      <c r="H24" s="268"/>
      <c r="I24" s="213"/>
      <c r="J24" s="213"/>
      <c r="K24" s="212"/>
      <c r="L24" s="228"/>
      <c r="M24" s="262"/>
      <c r="N24" s="227"/>
      <c r="O24" s="227"/>
      <c r="P24" s="228"/>
      <c r="Q24" s="222"/>
      <c r="R24" s="252"/>
      <c r="S24" s="222"/>
    </row>
    <row r="25" spans="3:19" ht="15">
      <c r="C25" s="224"/>
      <c r="D25" s="212" t="s">
        <v>230</v>
      </c>
      <c r="E25" s="222" t="s">
        <v>133</v>
      </c>
      <c r="F25" s="218" t="s">
        <v>1817</v>
      </c>
      <c r="G25" s="212"/>
      <c r="H25" s="268"/>
      <c r="I25" s="213"/>
      <c r="J25" s="213"/>
      <c r="K25" s="212"/>
      <c r="L25" s="228" t="s">
        <v>1801</v>
      </c>
      <c r="M25" s="262"/>
      <c r="N25" s="212" t="s">
        <v>1792</v>
      </c>
      <c r="O25" s="212"/>
      <c r="P25" s="228" t="s">
        <v>1800</v>
      </c>
      <c r="Q25" s="222"/>
      <c r="R25" s="252">
        <v>130</v>
      </c>
      <c r="S25" s="222" t="s">
        <v>1789</v>
      </c>
    </row>
    <row r="26" spans="3:19" ht="15">
      <c r="C26" s="224"/>
      <c r="D26" s="212" t="s">
        <v>231</v>
      </c>
      <c r="E26" s="222" t="s">
        <v>135</v>
      </c>
      <c r="F26" s="218" t="s">
        <v>1816</v>
      </c>
      <c r="G26" s="212"/>
      <c r="H26" s="268"/>
      <c r="I26" s="213"/>
      <c r="J26" s="213"/>
      <c r="K26" s="212"/>
      <c r="L26" s="227" t="s">
        <v>530</v>
      </c>
      <c r="M26" s="264"/>
      <c r="N26" s="227" t="s">
        <v>1815</v>
      </c>
      <c r="O26" s="259"/>
      <c r="P26" s="228" t="s">
        <v>1839</v>
      </c>
      <c r="Q26" s="222"/>
      <c r="R26" s="252">
        <v>200</v>
      </c>
      <c r="S26" s="222" t="s">
        <v>1813</v>
      </c>
    </row>
    <row r="27" spans="3:19">
      <c r="C27" s="224"/>
      <c r="D27" s="212"/>
      <c r="E27" s="222"/>
      <c r="F27" s="218"/>
      <c r="G27" s="212"/>
      <c r="H27" s="268"/>
      <c r="I27" s="213"/>
      <c r="J27" s="213"/>
      <c r="K27" s="212"/>
      <c r="L27" s="228"/>
      <c r="M27" s="262"/>
      <c r="N27" s="228"/>
      <c r="O27" s="228"/>
      <c r="P27" s="228"/>
      <c r="Q27" s="222"/>
      <c r="R27" s="252"/>
      <c r="S27" s="222"/>
    </row>
    <row r="28" spans="3:19" ht="39">
      <c r="C28" s="221" t="s">
        <v>1838</v>
      </c>
      <c r="D28" s="212"/>
      <c r="E28" s="222" t="s">
        <v>1678</v>
      </c>
      <c r="F28" s="218"/>
      <c r="G28" s="212"/>
      <c r="H28" s="268"/>
      <c r="I28" s="213"/>
      <c r="J28" s="213"/>
      <c r="K28" s="212"/>
      <c r="L28" s="270" t="s">
        <v>1837</v>
      </c>
      <c r="M28" s="271"/>
      <c r="N28" s="270"/>
      <c r="O28" s="270"/>
      <c r="P28" s="270"/>
      <c r="Q28" s="222"/>
      <c r="R28" s="224"/>
      <c r="S28" s="269"/>
    </row>
    <row r="29" spans="3:19" ht="15">
      <c r="C29" s="221"/>
      <c r="D29" s="212"/>
      <c r="E29" s="222" t="s">
        <v>474</v>
      </c>
      <c r="F29" s="218"/>
      <c r="G29" s="212"/>
      <c r="H29" s="268"/>
      <c r="I29" s="213"/>
      <c r="J29" s="213"/>
      <c r="K29" s="212"/>
      <c r="L29" s="228" t="s">
        <v>1836</v>
      </c>
      <c r="M29" s="260"/>
      <c r="N29" s="227" t="s">
        <v>1779</v>
      </c>
      <c r="O29" s="228"/>
      <c r="P29" s="228" t="s">
        <v>1803</v>
      </c>
      <c r="Q29" s="222"/>
      <c r="R29" s="224">
        <v>80</v>
      </c>
      <c r="S29" s="222" t="s">
        <v>1810</v>
      </c>
    </row>
    <row r="30" spans="3:19" ht="15">
      <c r="C30" s="221"/>
      <c r="D30" s="212"/>
      <c r="E30" s="222" t="s">
        <v>483</v>
      </c>
      <c r="F30" s="218"/>
      <c r="G30" s="212"/>
      <c r="H30" s="268"/>
      <c r="I30" s="213"/>
      <c r="J30" s="213"/>
      <c r="K30" s="212"/>
      <c r="L30" s="248" t="s">
        <v>1788</v>
      </c>
      <c r="M30" s="261"/>
      <c r="N30" s="236" t="s">
        <v>1792</v>
      </c>
      <c r="O30" s="236"/>
      <c r="P30" s="248" t="s">
        <v>1835</v>
      </c>
      <c r="Q30" s="222"/>
      <c r="R30" s="224"/>
      <c r="S30" s="222" t="s">
        <v>1834</v>
      </c>
    </row>
    <row r="31" spans="3:19" ht="33" customHeight="1">
      <c r="C31" s="224"/>
      <c r="D31" s="212" t="s">
        <v>1833</v>
      </c>
      <c r="E31" s="222" t="s">
        <v>516</v>
      </c>
      <c r="F31" s="218" t="s">
        <v>1823</v>
      </c>
      <c r="G31" s="212"/>
      <c r="H31" s="268"/>
      <c r="I31" s="213"/>
      <c r="J31" s="213"/>
      <c r="K31" s="212"/>
      <c r="L31" s="228" t="s">
        <v>1832</v>
      </c>
      <c r="M31" s="260"/>
      <c r="N31" s="227" t="s">
        <v>1779</v>
      </c>
      <c r="O31" s="228"/>
      <c r="P31" s="228" t="s">
        <v>1803</v>
      </c>
      <c r="Q31" s="222"/>
      <c r="R31" s="224">
        <v>90</v>
      </c>
      <c r="S31" s="222" t="s">
        <v>1802</v>
      </c>
    </row>
    <row r="32" spans="3:19" ht="33" customHeight="1">
      <c r="C32" s="221"/>
      <c r="D32" s="212"/>
      <c r="E32" s="222" t="s">
        <v>511</v>
      </c>
      <c r="F32" s="218"/>
      <c r="G32" s="212"/>
      <c r="H32" s="268"/>
      <c r="I32" s="213"/>
      <c r="J32" s="213"/>
      <c r="K32" s="212"/>
      <c r="L32" s="248" t="s">
        <v>1788</v>
      </c>
      <c r="M32" s="262"/>
      <c r="N32" s="249" t="s">
        <v>1831</v>
      </c>
      <c r="O32" s="230"/>
      <c r="P32" s="248" t="s">
        <v>1830</v>
      </c>
      <c r="Q32" s="222"/>
      <c r="R32" s="252">
        <v>100</v>
      </c>
      <c r="S32" s="222" t="s">
        <v>1829</v>
      </c>
    </row>
    <row r="33" spans="3:19" ht="15.6" customHeight="1">
      <c r="C33" s="221"/>
      <c r="D33" s="212" t="s">
        <v>245</v>
      </c>
      <c r="E33" s="222" t="s">
        <v>128</v>
      </c>
      <c r="F33" s="229" t="s">
        <v>1823</v>
      </c>
      <c r="G33" s="212"/>
      <c r="H33" s="268"/>
      <c r="I33" s="213"/>
      <c r="J33" s="213"/>
      <c r="K33" s="213"/>
      <c r="L33" s="227" t="s">
        <v>1828</v>
      </c>
      <c r="M33" s="260"/>
      <c r="N33" s="227" t="s">
        <v>1782</v>
      </c>
      <c r="O33" s="228"/>
      <c r="P33" s="228" t="s">
        <v>1827</v>
      </c>
      <c r="Q33" s="222"/>
      <c r="R33" s="252">
        <v>110</v>
      </c>
      <c r="S33" s="222" t="s">
        <v>1806</v>
      </c>
    </row>
    <row r="34" spans="3:19" ht="15">
      <c r="C34" s="223"/>
      <c r="D34" s="212" t="s">
        <v>248</v>
      </c>
      <c r="E34" s="222" t="s">
        <v>247</v>
      </c>
      <c r="F34" s="218" t="s">
        <v>1822</v>
      </c>
      <c r="G34" s="212"/>
      <c r="H34" s="268"/>
      <c r="I34" s="213"/>
      <c r="J34" s="213"/>
      <c r="K34" s="213"/>
      <c r="L34" s="227" t="s">
        <v>1826</v>
      </c>
      <c r="M34" s="260"/>
      <c r="N34" s="228" t="s">
        <v>1825</v>
      </c>
      <c r="O34" s="228"/>
      <c r="P34" s="228" t="s">
        <v>1824</v>
      </c>
      <c r="Q34" s="222"/>
      <c r="R34" s="252">
        <v>110</v>
      </c>
      <c r="S34" s="222" t="s">
        <v>1818</v>
      </c>
    </row>
    <row r="35" spans="3:19" ht="15">
      <c r="C35" s="223"/>
      <c r="D35" s="212" t="s">
        <v>74</v>
      </c>
      <c r="E35" s="222" t="s">
        <v>77</v>
      </c>
      <c r="F35" s="218" t="s">
        <v>1823</v>
      </c>
      <c r="G35" s="212"/>
      <c r="H35" s="268"/>
      <c r="I35" s="213"/>
      <c r="J35" s="213"/>
      <c r="K35" s="213"/>
      <c r="L35" s="228" t="s">
        <v>1808</v>
      </c>
      <c r="M35" s="263"/>
      <c r="N35" s="227" t="s">
        <v>1783</v>
      </c>
      <c r="O35" s="259"/>
      <c r="P35" s="228" t="s">
        <v>1807</v>
      </c>
      <c r="Q35" s="222"/>
      <c r="R35" s="252">
        <v>110</v>
      </c>
      <c r="S35" s="222" t="s">
        <v>1806</v>
      </c>
    </row>
    <row r="36" spans="3:19" ht="15">
      <c r="C36" s="224"/>
      <c r="D36" s="212" t="s">
        <v>251</v>
      </c>
      <c r="E36" s="222" t="s">
        <v>250</v>
      </c>
      <c r="F36" s="218" t="s">
        <v>1822</v>
      </c>
      <c r="G36" s="212"/>
      <c r="H36" s="268"/>
      <c r="I36" s="213"/>
      <c r="J36" s="213"/>
      <c r="K36" s="213"/>
      <c r="L36" s="228" t="s">
        <v>1821</v>
      </c>
      <c r="M36" s="264"/>
      <c r="N36" s="228" t="s">
        <v>1820</v>
      </c>
      <c r="O36" s="259"/>
      <c r="P36" s="228" t="s">
        <v>1819</v>
      </c>
      <c r="Q36" s="222"/>
      <c r="R36" s="252">
        <v>110</v>
      </c>
      <c r="S36" s="222" t="s">
        <v>1818</v>
      </c>
    </row>
    <row r="37" spans="3:19" ht="15">
      <c r="C37" s="224"/>
      <c r="D37" s="212" t="s">
        <v>243</v>
      </c>
      <c r="E37" s="222" t="s">
        <v>134</v>
      </c>
      <c r="F37" s="218" t="s">
        <v>1817</v>
      </c>
      <c r="G37" s="212"/>
      <c r="H37" s="268"/>
      <c r="I37" s="213"/>
      <c r="J37" s="213"/>
      <c r="K37" s="213"/>
      <c r="L37" s="228" t="s">
        <v>1801</v>
      </c>
      <c r="M37" s="264"/>
      <c r="N37" s="212" t="s">
        <v>1792</v>
      </c>
      <c r="O37" s="218"/>
      <c r="P37" s="228" t="s">
        <v>1800</v>
      </c>
      <c r="Q37" s="222"/>
      <c r="R37" s="252">
        <v>130</v>
      </c>
      <c r="S37" s="222" t="s">
        <v>1789</v>
      </c>
    </row>
    <row r="38" spans="3:19" ht="15">
      <c r="C38" s="224"/>
      <c r="D38" s="212" t="s">
        <v>242</v>
      </c>
      <c r="E38" s="222" t="s">
        <v>241</v>
      </c>
      <c r="F38" s="218" t="s">
        <v>1816</v>
      </c>
      <c r="G38" s="212"/>
      <c r="H38" s="268"/>
      <c r="I38" s="213"/>
      <c r="J38" s="213"/>
      <c r="K38" s="213"/>
      <c r="L38" s="227" t="s">
        <v>530</v>
      </c>
      <c r="M38" s="264"/>
      <c r="N38" s="227" t="s">
        <v>1815</v>
      </c>
      <c r="O38" s="259"/>
      <c r="P38" s="227" t="s">
        <v>1814</v>
      </c>
      <c r="Q38" s="222"/>
      <c r="R38" s="252">
        <v>200</v>
      </c>
      <c r="S38" s="222" t="s">
        <v>1813</v>
      </c>
    </row>
    <row r="39" spans="3:19" ht="15">
      <c r="C39" s="239"/>
      <c r="D39" s="212"/>
      <c r="F39" s="218"/>
      <c r="G39" s="212"/>
      <c r="H39" s="212"/>
      <c r="I39" s="212"/>
      <c r="J39" s="212"/>
      <c r="K39" s="212"/>
      <c r="M39" s="267"/>
      <c r="N39" s="212"/>
      <c r="Q39" s="222"/>
      <c r="R39" s="224"/>
      <c r="S39" s="222"/>
    </row>
    <row r="40" spans="3:19" ht="15">
      <c r="C40" s="253" t="s">
        <v>1812</v>
      </c>
      <c r="D40" s="254"/>
      <c r="E40" s="255" t="s">
        <v>469</v>
      </c>
      <c r="F40" s="256"/>
      <c r="G40" s="254"/>
      <c r="H40" s="254"/>
      <c r="I40" s="254"/>
      <c r="J40" s="254"/>
      <c r="K40" s="254"/>
      <c r="L40" s="228" t="s">
        <v>1811</v>
      </c>
      <c r="M40" s="263"/>
      <c r="N40" s="227" t="s">
        <v>1779</v>
      </c>
      <c r="O40" s="259"/>
      <c r="P40" s="228" t="s">
        <v>1803</v>
      </c>
      <c r="Q40" s="222"/>
      <c r="R40" s="224">
        <v>80</v>
      </c>
      <c r="S40" s="222" t="s">
        <v>1810</v>
      </c>
    </row>
    <row r="41" spans="3:19" ht="15">
      <c r="C41" s="253"/>
      <c r="D41" s="254"/>
      <c r="E41" s="255" t="s">
        <v>416</v>
      </c>
      <c r="F41" s="256"/>
      <c r="G41" s="254"/>
      <c r="H41" s="254"/>
      <c r="I41" s="254"/>
      <c r="J41" s="254"/>
      <c r="K41" s="254"/>
      <c r="L41" s="228" t="s">
        <v>1809</v>
      </c>
      <c r="M41" s="263"/>
      <c r="N41" s="227" t="s">
        <v>1779</v>
      </c>
      <c r="O41" s="259"/>
      <c r="P41" s="228" t="s">
        <v>1803</v>
      </c>
      <c r="Q41" s="222"/>
      <c r="R41" s="224">
        <v>90</v>
      </c>
      <c r="S41" s="222" t="s">
        <v>1802</v>
      </c>
    </row>
    <row r="42" spans="3:19" ht="15">
      <c r="C42" s="253"/>
      <c r="D42" s="254"/>
      <c r="E42" s="255" t="s">
        <v>176</v>
      </c>
      <c r="F42" s="256"/>
      <c r="G42" s="254"/>
      <c r="H42" s="254"/>
      <c r="I42" s="254"/>
      <c r="J42" s="254"/>
      <c r="K42" s="254"/>
      <c r="L42" s="228" t="s">
        <v>1808</v>
      </c>
      <c r="M42" s="260"/>
      <c r="N42" s="227" t="s">
        <v>1783</v>
      </c>
      <c r="O42" s="228"/>
      <c r="P42" s="228" t="s">
        <v>1803</v>
      </c>
      <c r="Q42" s="222"/>
      <c r="R42" s="252">
        <v>110</v>
      </c>
      <c r="S42" s="222" t="s">
        <v>1806</v>
      </c>
    </row>
    <row r="43" spans="3:19" ht="15">
      <c r="C43" s="253"/>
      <c r="D43" s="254"/>
      <c r="E43" s="255" t="s">
        <v>73</v>
      </c>
      <c r="F43" s="256"/>
      <c r="G43" s="254"/>
      <c r="H43" s="254"/>
      <c r="I43" s="254"/>
      <c r="J43" s="254"/>
      <c r="K43" s="254"/>
      <c r="L43" s="228" t="s">
        <v>1808</v>
      </c>
      <c r="M43" s="260"/>
      <c r="N43" s="227" t="s">
        <v>1783</v>
      </c>
      <c r="O43" s="228"/>
      <c r="P43" s="228" t="s">
        <v>1807</v>
      </c>
      <c r="Q43" s="222"/>
      <c r="R43" s="252">
        <v>110</v>
      </c>
      <c r="S43" s="222" t="s">
        <v>1806</v>
      </c>
    </row>
    <row r="44" spans="3:19" ht="15">
      <c r="C44" s="253"/>
      <c r="D44" s="254"/>
      <c r="E44" s="255" t="s">
        <v>1805</v>
      </c>
      <c r="F44" s="256"/>
      <c r="G44" s="254"/>
      <c r="H44" s="254"/>
      <c r="I44" s="254"/>
      <c r="J44" s="254"/>
      <c r="K44" s="254"/>
      <c r="L44" s="228" t="s">
        <v>1804</v>
      </c>
      <c r="M44" s="260"/>
      <c r="N44" s="227" t="s">
        <v>1779</v>
      </c>
      <c r="O44" s="228"/>
      <c r="P44" s="228" t="s">
        <v>1803</v>
      </c>
      <c r="Q44" s="222"/>
      <c r="R44" s="224">
        <v>90</v>
      </c>
      <c r="S44" s="222" t="s">
        <v>1802</v>
      </c>
    </row>
    <row r="45" spans="3:19" ht="15">
      <c r="C45" s="253"/>
      <c r="D45" s="254"/>
      <c r="E45" s="255" t="s">
        <v>177</v>
      </c>
      <c r="F45" s="256"/>
      <c r="G45" s="254"/>
      <c r="H45" s="254"/>
      <c r="I45" s="254"/>
      <c r="J45" s="254"/>
      <c r="K45" s="254"/>
      <c r="L45" s="228" t="s">
        <v>1801</v>
      </c>
      <c r="M45" s="262"/>
      <c r="N45" s="212" t="s">
        <v>1792</v>
      </c>
      <c r="O45" s="212"/>
      <c r="P45" s="228" t="s">
        <v>1800</v>
      </c>
      <c r="Q45" s="222"/>
      <c r="R45" s="252">
        <v>130</v>
      </c>
      <c r="S45" s="222" t="s">
        <v>1789</v>
      </c>
    </row>
    <row r="46" spans="3:19" ht="15">
      <c r="C46" s="253"/>
      <c r="D46" s="254"/>
      <c r="E46" s="222" t="s">
        <v>1799</v>
      </c>
      <c r="F46" s="256"/>
      <c r="G46" s="254"/>
      <c r="H46" s="254"/>
      <c r="I46" s="254"/>
      <c r="J46" s="254"/>
      <c r="K46" s="254"/>
      <c r="L46" s="227" t="s">
        <v>1798</v>
      </c>
      <c r="M46" s="260"/>
      <c r="N46" s="227" t="s">
        <v>1783</v>
      </c>
      <c r="O46" s="212"/>
      <c r="P46" s="227" t="s">
        <v>1797</v>
      </c>
      <c r="Q46" s="222"/>
      <c r="R46" s="252" t="s">
        <v>1796</v>
      </c>
      <c r="S46" s="222" t="s">
        <v>1795</v>
      </c>
    </row>
    <row r="47" spans="3:19" ht="15.75" thickBot="1">
      <c r="C47" s="240"/>
      <c r="D47" s="225"/>
      <c r="E47" s="242" t="s">
        <v>1794</v>
      </c>
      <c r="F47" s="243"/>
      <c r="G47" s="225"/>
      <c r="H47" s="225"/>
      <c r="I47" s="225"/>
      <c r="J47" s="225"/>
      <c r="K47" s="225"/>
      <c r="L47" s="241" t="s">
        <v>1793</v>
      </c>
      <c r="M47" s="265"/>
      <c r="N47" s="225" t="s">
        <v>1792</v>
      </c>
      <c r="O47" s="225"/>
      <c r="P47" s="241" t="s">
        <v>1791</v>
      </c>
      <c r="Q47" s="242"/>
      <c r="R47" s="257" t="s">
        <v>1790</v>
      </c>
      <c r="S47" s="242" t="s">
        <v>1789</v>
      </c>
    </row>
    <row r="48" spans="3:19" ht="15">
      <c r="C48" s="214"/>
      <c r="M48" s="266"/>
    </row>
  </sheetData>
  <mergeCells count="4">
    <mergeCell ref="A3:E3"/>
    <mergeCell ref="F5:K5"/>
    <mergeCell ref="L5:M5"/>
    <mergeCell ref="N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5"/>
  <sheetViews>
    <sheetView topLeftCell="A21" workbookViewId="0">
      <selection activeCell="N50" sqref="N50"/>
    </sheetView>
  </sheetViews>
  <sheetFormatPr defaultRowHeight="15"/>
  <cols>
    <col min="2" max="2" width="13.140625" customWidth="1"/>
    <col min="3" max="3" width="9.140625" bestFit="1" customWidth="1"/>
    <col min="4" max="4" width="34" customWidth="1"/>
    <col min="8" max="8" width="19.140625" customWidth="1"/>
    <col min="9" max="9" width="12.7109375" bestFit="1" customWidth="1"/>
    <col min="11" max="11" width="10" bestFit="1" customWidth="1"/>
    <col min="13" max="13" width="9.5703125" bestFit="1" customWidth="1"/>
    <col min="17" max="17" width="9.5703125" bestFit="1" customWidth="1"/>
    <col min="19" max="22" width="11" bestFit="1" customWidth="1"/>
  </cols>
  <sheetData>
    <row r="1" spans="1:23">
      <c r="B1" s="430" t="s">
        <v>549</v>
      </c>
      <c r="C1" s="431"/>
      <c r="D1" s="431"/>
      <c r="E1" s="431"/>
      <c r="F1" s="431"/>
      <c r="G1" s="431"/>
      <c r="H1" s="431"/>
      <c r="I1" s="432"/>
    </row>
    <row r="2" spans="1:23">
      <c r="B2" s="433"/>
      <c r="C2" s="434"/>
      <c r="D2" s="434"/>
      <c r="E2" s="434"/>
      <c r="F2" s="434"/>
      <c r="G2" s="434"/>
      <c r="H2" s="434"/>
      <c r="I2" s="435"/>
    </row>
    <row r="3" spans="1:23">
      <c r="B3" s="433"/>
      <c r="C3" s="434"/>
      <c r="D3" s="434"/>
      <c r="E3" s="434"/>
      <c r="F3" s="434"/>
      <c r="G3" s="434"/>
      <c r="H3" s="434"/>
      <c r="I3" s="435"/>
    </row>
    <row r="4" spans="1:23" ht="15.75" thickBot="1">
      <c r="B4" s="436"/>
      <c r="C4" s="437"/>
      <c r="D4" s="437"/>
      <c r="E4" s="437"/>
      <c r="F4" s="437"/>
      <c r="G4" s="437"/>
      <c r="H4" s="437"/>
      <c r="I4" s="438"/>
    </row>
    <row r="9" spans="1:23" ht="31.5" customHeight="1">
      <c r="A9" s="90" t="s">
        <v>552</v>
      </c>
      <c r="B9" s="90" t="s">
        <v>197</v>
      </c>
      <c r="C9" s="440" t="s">
        <v>551</v>
      </c>
      <c r="D9" s="440"/>
      <c r="E9" s="91" t="s">
        <v>549</v>
      </c>
    </row>
    <row r="10" spans="1:23" ht="18.75" customHeight="1">
      <c r="A10" s="96" t="s">
        <v>557</v>
      </c>
      <c r="B10" s="96" t="s">
        <v>558</v>
      </c>
      <c r="C10" s="439" t="s">
        <v>2127</v>
      </c>
      <c r="D10" s="425"/>
      <c r="E10" s="97">
        <v>7390</v>
      </c>
      <c r="F10" s="94"/>
      <c r="G10" s="92"/>
      <c r="H10" s="93"/>
      <c r="I10" s="93"/>
    </row>
    <row r="11" spans="1:23" ht="15.75">
      <c r="A11" s="96" t="s">
        <v>560</v>
      </c>
      <c r="B11" s="96" t="s">
        <v>561</v>
      </c>
      <c r="C11" s="425" t="s">
        <v>562</v>
      </c>
      <c r="D11" s="426"/>
      <c r="E11" s="97">
        <v>14800</v>
      </c>
      <c r="Q11">
        <v>3</v>
      </c>
      <c r="R11">
        <v>3.3</v>
      </c>
      <c r="S11">
        <v>12200</v>
      </c>
      <c r="T11">
        <v>14800</v>
      </c>
      <c r="U11">
        <v>7390</v>
      </c>
    </row>
    <row r="12" spans="1:23" ht="15.75">
      <c r="A12" s="96" t="s">
        <v>263</v>
      </c>
      <c r="B12" s="96" t="s">
        <v>564</v>
      </c>
      <c r="C12" s="425" t="s">
        <v>565</v>
      </c>
      <c r="D12" s="425"/>
      <c r="E12" s="97">
        <v>25</v>
      </c>
      <c r="Q12" s="145" t="s">
        <v>316</v>
      </c>
      <c r="R12" s="145" t="s">
        <v>548</v>
      </c>
      <c r="S12" s="145" t="s">
        <v>1590</v>
      </c>
      <c r="T12" s="145" t="s">
        <v>550</v>
      </c>
      <c r="U12" s="145" t="s">
        <v>478</v>
      </c>
    </row>
    <row r="13" spans="1:23" ht="15.75">
      <c r="A13" s="96" t="s">
        <v>557</v>
      </c>
      <c r="B13" s="96" t="s">
        <v>567</v>
      </c>
      <c r="C13" s="439" t="s">
        <v>2128</v>
      </c>
      <c r="D13" s="425"/>
      <c r="E13" s="98">
        <v>12200</v>
      </c>
      <c r="Q13" s="343">
        <v>34</v>
      </c>
      <c r="R13" s="343">
        <v>23</v>
      </c>
      <c r="S13" s="343">
        <v>26</v>
      </c>
      <c r="T13" s="343">
        <v>17</v>
      </c>
      <c r="U13" s="177"/>
      <c r="V13" s="344">
        <f>SUM(Q13:T13)</f>
        <v>100</v>
      </c>
      <c r="W13">
        <v>45</v>
      </c>
    </row>
    <row r="14" spans="1:23" ht="15.75">
      <c r="A14" s="96" t="s">
        <v>560</v>
      </c>
      <c r="B14" s="96" t="s">
        <v>570</v>
      </c>
      <c r="C14" s="425" t="s">
        <v>571</v>
      </c>
      <c r="D14" s="425"/>
      <c r="E14" s="98">
        <v>1430</v>
      </c>
    </row>
    <row r="15" spans="1:23" ht="15.75">
      <c r="A15" s="96" t="s">
        <v>263</v>
      </c>
      <c r="B15" s="96" t="s">
        <v>573</v>
      </c>
      <c r="C15" s="425" t="s">
        <v>574</v>
      </c>
      <c r="D15" s="425"/>
      <c r="E15" s="98">
        <v>5.5</v>
      </c>
      <c r="Q15">
        <f>(Q13*270 )/100</f>
        <v>91.8</v>
      </c>
      <c r="R15">
        <f>(R13*270 )/100</f>
        <v>62.1</v>
      </c>
      <c r="S15">
        <f>(S13*270 )/100</f>
        <v>70.2</v>
      </c>
      <c r="T15">
        <f>(T13*270 )/100</f>
        <v>45.9</v>
      </c>
      <c r="U15">
        <v>45</v>
      </c>
      <c r="V15">
        <f>SUM(Q15:T15)</f>
        <v>270</v>
      </c>
    </row>
    <row r="16" spans="1:23" ht="15.75">
      <c r="A16" s="96" t="s">
        <v>263</v>
      </c>
      <c r="B16" s="96" t="s">
        <v>576</v>
      </c>
      <c r="C16" s="425" t="s">
        <v>577</v>
      </c>
      <c r="D16" s="425"/>
      <c r="E16" s="98">
        <v>3.3</v>
      </c>
    </row>
    <row r="17" spans="1:24" ht="15.75">
      <c r="A17" s="96" t="s">
        <v>560</v>
      </c>
      <c r="B17" s="96" t="s">
        <v>579</v>
      </c>
      <c r="C17" s="425" t="s">
        <v>580</v>
      </c>
      <c r="D17" s="425"/>
      <c r="E17" s="98">
        <v>3922</v>
      </c>
    </row>
    <row r="18" spans="1:24" ht="15.75">
      <c r="A18" s="95" t="s">
        <v>560</v>
      </c>
      <c r="B18" s="95" t="s">
        <v>599</v>
      </c>
      <c r="C18" s="441" t="s">
        <v>600</v>
      </c>
      <c r="D18" s="442"/>
      <c r="E18" s="98">
        <v>13396</v>
      </c>
    </row>
    <row r="19" spans="1:24" ht="15.75">
      <c r="A19" s="96" t="s">
        <v>263</v>
      </c>
      <c r="B19" s="96" t="s">
        <v>582</v>
      </c>
      <c r="C19" s="425" t="s">
        <v>583</v>
      </c>
      <c r="D19" s="425"/>
      <c r="E19" s="98">
        <v>4</v>
      </c>
    </row>
    <row r="20" spans="1:24" ht="15.75">
      <c r="A20" s="96" t="s">
        <v>263</v>
      </c>
      <c r="B20" s="96" t="s">
        <v>585</v>
      </c>
      <c r="C20" s="425" t="s">
        <v>586</v>
      </c>
      <c r="D20" s="425"/>
      <c r="E20" s="98">
        <v>3</v>
      </c>
    </row>
    <row r="21" spans="1:24" ht="15.75">
      <c r="A21" s="96" t="s">
        <v>588</v>
      </c>
      <c r="B21" s="96" t="s">
        <v>589</v>
      </c>
      <c r="C21" s="426" t="s">
        <v>590</v>
      </c>
      <c r="D21" s="426"/>
      <c r="E21" s="98">
        <v>3.7</v>
      </c>
      <c r="H21" s="301"/>
      <c r="I21" s="427" t="s">
        <v>1972</v>
      </c>
      <c r="J21" s="428"/>
      <c r="K21" s="428"/>
      <c r="L21" s="428"/>
      <c r="M21" s="428"/>
    </row>
    <row r="22" spans="1:24" ht="15.75">
      <c r="A22" s="96" t="s">
        <v>592</v>
      </c>
      <c r="B22" s="96" t="s">
        <v>593</v>
      </c>
      <c r="C22" s="425" t="s">
        <v>594</v>
      </c>
      <c r="D22" s="425"/>
      <c r="E22" s="98">
        <v>4</v>
      </c>
      <c r="H22" s="380" t="s">
        <v>2116</v>
      </c>
      <c r="I22" s="380">
        <v>3</v>
      </c>
      <c r="J22" s="380">
        <v>3.3</v>
      </c>
      <c r="K22" s="380">
        <v>12200</v>
      </c>
      <c r="L22" s="380">
        <v>14800</v>
      </c>
      <c r="M22" s="380">
        <v>7390</v>
      </c>
      <c r="S22" s="424" t="s">
        <v>2117</v>
      </c>
      <c r="T22" s="429"/>
      <c r="U22" s="429"/>
      <c r="V22" s="429"/>
      <c r="W22" s="429"/>
    </row>
    <row r="23" spans="1:24" ht="15.75">
      <c r="A23" s="96" t="s">
        <v>588</v>
      </c>
      <c r="B23" s="96" t="s">
        <v>596</v>
      </c>
      <c r="C23" s="426" t="s">
        <v>597</v>
      </c>
      <c r="D23" s="426"/>
      <c r="E23" s="98">
        <v>1.8</v>
      </c>
      <c r="I23" s="145" t="s">
        <v>316</v>
      </c>
      <c r="J23" s="145" t="s">
        <v>548</v>
      </c>
      <c r="K23" s="145" t="s">
        <v>1590</v>
      </c>
      <c r="L23" s="145" t="s">
        <v>550</v>
      </c>
      <c r="M23" s="145" t="s">
        <v>478</v>
      </c>
      <c r="N23" s="377" t="s">
        <v>2113</v>
      </c>
      <c r="O23" s="424" t="s">
        <v>1972</v>
      </c>
      <c r="P23" s="424"/>
      <c r="Q23" s="177"/>
      <c r="S23" s="145" t="s">
        <v>316</v>
      </c>
      <c r="T23" s="145" t="s">
        <v>548</v>
      </c>
      <c r="U23" s="145" t="s">
        <v>1590</v>
      </c>
      <c r="V23" s="145" t="s">
        <v>550</v>
      </c>
      <c r="W23" s="145" t="s">
        <v>478</v>
      </c>
    </row>
    <row r="24" spans="1:24" ht="15.75" thickBot="1">
      <c r="C24" s="27"/>
      <c r="D24" s="27"/>
      <c r="F24" s="376"/>
      <c r="G24" s="376"/>
      <c r="H24" s="376" t="s">
        <v>1971</v>
      </c>
      <c r="I24" s="345">
        <v>0.34</v>
      </c>
      <c r="J24" s="345">
        <v>0.23</v>
      </c>
      <c r="K24" s="345">
        <v>0.26</v>
      </c>
      <c r="L24" s="345">
        <v>0.17</v>
      </c>
      <c r="M24" s="372">
        <f>45/270</f>
        <v>0.16666666666666666</v>
      </c>
      <c r="N24" s="378">
        <f>SUM(I24:M24)</f>
        <v>1.1666666666666667</v>
      </c>
      <c r="O24" s="194" t="s">
        <v>7</v>
      </c>
      <c r="P24" s="194" t="s">
        <v>478</v>
      </c>
      <c r="Q24" s="379" t="s">
        <v>2113</v>
      </c>
      <c r="S24" s="345">
        <v>0.34</v>
      </c>
      <c r="T24" s="345">
        <v>0.23</v>
      </c>
      <c r="U24" s="345">
        <v>0.26</v>
      </c>
      <c r="V24" s="345">
        <v>0.17</v>
      </c>
      <c r="W24" s="372">
        <f>45/270</f>
        <v>0.16666666666666666</v>
      </c>
      <c r="X24" s="372" t="s">
        <v>2113</v>
      </c>
    </row>
    <row r="25" spans="1:24" ht="15.75">
      <c r="A25" s="35" t="s">
        <v>14</v>
      </c>
      <c r="B25" s="315" t="s">
        <v>1968</v>
      </c>
      <c r="C25" s="29" t="s">
        <v>165</v>
      </c>
      <c r="D25" s="337" t="s">
        <v>7</v>
      </c>
      <c r="E25" s="60">
        <v>138</v>
      </c>
      <c r="F25" s="374">
        <v>23</v>
      </c>
      <c r="G25" s="374">
        <v>161</v>
      </c>
      <c r="H25" s="375"/>
      <c r="I25">
        <f>$E25*$I$24</f>
        <v>46.92</v>
      </c>
      <c r="J25">
        <f>$E25*$J$24</f>
        <v>31.740000000000002</v>
      </c>
      <c r="K25">
        <f>$E25*$K$24</f>
        <v>35.880000000000003</v>
      </c>
      <c r="L25">
        <f>$E25*$L$24</f>
        <v>23.46</v>
      </c>
      <c r="M25">
        <v>23</v>
      </c>
      <c r="N25" s="381">
        <f>SUM($I25:$M25)</f>
        <v>161</v>
      </c>
      <c r="O25" s="190">
        <f>(3*I$24)+(3.3*J$24)+(12200*K$24)+(14800*L$24)</f>
        <v>5689.7790000000005</v>
      </c>
      <c r="P25" s="190">
        <f>M$24*M$22</f>
        <v>1231.6666666666665</v>
      </c>
      <c r="Q25" s="190">
        <f>SUM(O25:P25)</f>
        <v>6921.4456666666665</v>
      </c>
      <c r="S25">
        <f>$E25*$I$24 / 1000000</f>
        <v>4.6920000000000005E-5</v>
      </c>
      <c r="T25">
        <f>$E25*$J$24 / 1000000</f>
        <v>3.1740000000000004E-5</v>
      </c>
      <c r="U25">
        <f>$E25*$K$24 / 1000000</f>
        <v>3.5880000000000002E-5</v>
      </c>
      <c r="V25">
        <f>$E25*$L$24 / 1000000</f>
        <v>2.3460000000000002E-5</v>
      </c>
      <c r="W25">
        <f>$M25/1000000</f>
        <v>2.3E-5</v>
      </c>
      <c r="X25">
        <f>SUM($I25:$M25) / 1000000</f>
        <v>1.6100000000000001E-4</v>
      </c>
    </row>
    <row r="26" spans="1:24" ht="15.75">
      <c r="A26" s="205" t="s">
        <v>5</v>
      </c>
      <c r="B26" s="315" t="s">
        <v>1968</v>
      </c>
      <c r="C26" s="299" t="s">
        <v>5</v>
      </c>
      <c r="D26" s="337" t="s">
        <v>7</v>
      </c>
      <c r="E26" s="206">
        <v>270</v>
      </c>
      <c r="F26" s="206">
        <v>45</v>
      </c>
      <c r="G26" s="206">
        <v>315</v>
      </c>
      <c r="H26" s="172">
        <v>5945</v>
      </c>
      <c r="I26">
        <f>$E26*I24</f>
        <v>91.800000000000011</v>
      </c>
      <c r="J26">
        <f>$E26*$J$24</f>
        <v>62.1</v>
      </c>
      <c r="K26">
        <f>$E26*$K$24</f>
        <v>70.2</v>
      </c>
      <c r="L26">
        <f>$E26*$L$24</f>
        <v>45.900000000000006</v>
      </c>
      <c r="M26">
        <v>45</v>
      </c>
      <c r="N26" s="381">
        <f t="shared" ref="N26:N31" si="0">SUM($I26:$M26)</f>
        <v>315</v>
      </c>
      <c r="O26" s="190">
        <f t="shared" ref="O26:O31" si="1">(3*I$24)+(3.3*J$24)+(12200*K$24)+(14800*L$24)</f>
        <v>5689.7790000000005</v>
      </c>
      <c r="P26" s="190">
        <f t="shared" ref="P26:P31" si="2">M$24*M$22</f>
        <v>1231.6666666666665</v>
      </c>
      <c r="Q26" s="190">
        <f t="shared" ref="Q26:Q31" si="3">SUM(O26:P26)</f>
        <v>6921.4456666666665</v>
      </c>
      <c r="S26">
        <f>$E26*S$24 / 1000000</f>
        <v>9.1800000000000009E-5</v>
      </c>
      <c r="T26">
        <f t="shared" ref="T26:T31" si="4">$E26*$J$24 / 1000000</f>
        <v>6.2100000000000005E-5</v>
      </c>
      <c r="U26">
        <f t="shared" ref="U26:U31" si="5">$E26*$K$24 / 1000000</f>
        <v>7.0199999999999999E-5</v>
      </c>
      <c r="V26">
        <f t="shared" ref="V26:V31" si="6">$E26*$L$24 / 1000000</f>
        <v>4.5900000000000004E-5</v>
      </c>
      <c r="W26">
        <f t="shared" ref="W26:W31" si="7">$M26/1000000</f>
        <v>4.5000000000000003E-5</v>
      </c>
      <c r="X26">
        <f t="shared" ref="X26:X31" si="8">SUM($I26:$M26) / 1000000</f>
        <v>3.1500000000000001E-4</v>
      </c>
    </row>
    <row r="27" spans="1:24" ht="15.75">
      <c r="A27" s="35" t="s">
        <v>456</v>
      </c>
      <c r="B27" s="315" t="s">
        <v>1968</v>
      </c>
      <c r="C27" s="29" t="s">
        <v>456</v>
      </c>
      <c r="D27" s="337" t="s">
        <v>159</v>
      </c>
      <c r="E27" s="60">
        <v>290</v>
      </c>
      <c r="F27" s="60">
        <v>68</v>
      </c>
      <c r="G27" s="60">
        <v>358</v>
      </c>
      <c r="H27" s="172"/>
      <c r="I27">
        <f>$E27*$I24</f>
        <v>98.600000000000009</v>
      </c>
      <c r="J27">
        <f t="shared" ref="J27:J31" si="9">$E27*$J$24</f>
        <v>66.7</v>
      </c>
      <c r="K27">
        <f t="shared" ref="K27:K31" si="10">$E27*$K$24</f>
        <v>75.400000000000006</v>
      </c>
      <c r="L27">
        <f t="shared" ref="L27:L31" si="11">$E27*$L$24</f>
        <v>49.300000000000004</v>
      </c>
      <c r="M27">
        <f>68</f>
        <v>68</v>
      </c>
      <c r="N27" s="381">
        <f>SUM($I27:$M27)</f>
        <v>358</v>
      </c>
      <c r="O27" s="190">
        <f t="shared" si="1"/>
        <v>5689.7790000000005</v>
      </c>
      <c r="P27" s="190">
        <f t="shared" si="2"/>
        <v>1231.6666666666665</v>
      </c>
      <c r="Q27" s="190">
        <f t="shared" si="3"/>
        <v>6921.4456666666665</v>
      </c>
      <c r="S27">
        <f>$E27*S$24 / 1000000</f>
        <v>9.8600000000000011E-5</v>
      </c>
      <c r="T27">
        <f t="shared" si="4"/>
        <v>6.6700000000000009E-5</v>
      </c>
      <c r="U27">
        <f t="shared" si="5"/>
        <v>7.5400000000000003E-5</v>
      </c>
      <c r="V27">
        <f t="shared" si="6"/>
        <v>4.9300000000000006E-5</v>
      </c>
      <c r="W27">
        <f t="shared" si="7"/>
        <v>6.7999999999999999E-5</v>
      </c>
      <c r="X27">
        <f t="shared" si="8"/>
        <v>3.5799999999999997E-4</v>
      </c>
    </row>
    <row r="28" spans="1:24" ht="15.75">
      <c r="A28" s="35" t="s">
        <v>404</v>
      </c>
      <c r="B28" s="315" t="s">
        <v>1968</v>
      </c>
      <c r="C28" s="29" t="s">
        <v>404</v>
      </c>
      <c r="D28" s="337" t="s">
        <v>7</v>
      </c>
      <c r="E28" s="146">
        <f>(2*270)</f>
        <v>540</v>
      </c>
      <c r="F28" s="146" t="s">
        <v>1690</v>
      </c>
      <c r="G28" s="60">
        <v>630</v>
      </c>
      <c r="H28" s="172"/>
      <c r="I28">
        <f>$E28*$I$24</f>
        <v>183.60000000000002</v>
      </c>
      <c r="J28">
        <f t="shared" si="9"/>
        <v>124.2</v>
      </c>
      <c r="K28">
        <f t="shared" si="10"/>
        <v>140.4</v>
      </c>
      <c r="L28">
        <f t="shared" si="11"/>
        <v>91.800000000000011</v>
      </c>
      <c r="M28">
        <f>45*2</f>
        <v>90</v>
      </c>
      <c r="N28" s="381">
        <f>SUM($I28:$M28)</f>
        <v>630</v>
      </c>
      <c r="O28" s="190">
        <f>(3*I$24)+(3.3*J$24)+(12200*K$24)+(14800*L$24)</f>
        <v>5689.7790000000005</v>
      </c>
      <c r="P28" s="190">
        <f t="shared" si="2"/>
        <v>1231.6666666666665</v>
      </c>
      <c r="Q28" s="190">
        <f t="shared" si="3"/>
        <v>6921.4456666666665</v>
      </c>
      <c r="S28">
        <f t="shared" ref="S28:S31" si="12">$E28*S$24 / 1000000</f>
        <v>1.8360000000000002E-4</v>
      </c>
      <c r="T28">
        <f t="shared" si="4"/>
        <v>1.2420000000000001E-4</v>
      </c>
      <c r="U28">
        <f t="shared" si="5"/>
        <v>1.404E-4</v>
      </c>
      <c r="V28">
        <f t="shared" si="6"/>
        <v>9.1800000000000009E-5</v>
      </c>
      <c r="W28">
        <f t="shared" si="7"/>
        <v>9.0000000000000006E-5</v>
      </c>
      <c r="X28">
        <f t="shared" si="8"/>
        <v>6.3000000000000003E-4</v>
      </c>
    </row>
    <row r="29" spans="1:24" ht="15.75">
      <c r="A29" s="35" t="s">
        <v>434</v>
      </c>
      <c r="B29" s="315" t="s">
        <v>1968</v>
      </c>
      <c r="C29" s="29" t="s">
        <v>434</v>
      </c>
      <c r="D29" s="337" t="s">
        <v>7</v>
      </c>
      <c r="E29" s="172">
        <v>150</v>
      </c>
      <c r="F29" s="172">
        <v>23</v>
      </c>
      <c r="G29" s="172">
        <v>173</v>
      </c>
      <c r="H29" s="172"/>
      <c r="I29">
        <f>$E29*$I$24</f>
        <v>51.000000000000007</v>
      </c>
      <c r="J29">
        <f t="shared" si="9"/>
        <v>34.5</v>
      </c>
      <c r="K29">
        <f t="shared" si="10"/>
        <v>39</v>
      </c>
      <c r="L29">
        <f t="shared" si="11"/>
        <v>25.500000000000004</v>
      </c>
      <c r="M29">
        <v>23</v>
      </c>
      <c r="N29" s="381">
        <f t="shared" si="0"/>
        <v>173</v>
      </c>
      <c r="O29" s="190">
        <f t="shared" si="1"/>
        <v>5689.7790000000005</v>
      </c>
      <c r="P29" s="190">
        <f t="shared" si="2"/>
        <v>1231.6666666666665</v>
      </c>
      <c r="Q29" s="190">
        <f t="shared" si="3"/>
        <v>6921.4456666666665</v>
      </c>
      <c r="S29">
        <f t="shared" si="12"/>
        <v>5.1000000000000006E-5</v>
      </c>
      <c r="T29">
        <f t="shared" si="4"/>
        <v>3.4499999999999998E-5</v>
      </c>
      <c r="U29">
        <f t="shared" si="5"/>
        <v>3.8999999999999999E-5</v>
      </c>
      <c r="V29">
        <f t="shared" si="6"/>
        <v>2.5500000000000003E-5</v>
      </c>
      <c r="W29">
        <f t="shared" si="7"/>
        <v>2.3E-5</v>
      </c>
      <c r="X29">
        <f t="shared" si="8"/>
        <v>1.73E-4</v>
      </c>
    </row>
    <row r="30" spans="1:24" ht="15.75">
      <c r="A30" s="35" t="s">
        <v>399</v>
      </c>
      <c r="B30" s="315" t="s">
        <v>1968</v>
      </c>
      <c r="C30" s="29" t="s">
        <v>399</v>
      </c>
      <c r="D30" s="337" t="s">
        <v>7</v>
      </c>
      <c r="E30" s="172">
        <v>171</v>
      </c>
      <c r="F30" s="172">
        <v>24</v>
      </c>
      <c r="G30" s="172">
        <v>195</v>
      </c>
      <c r="H30" s="172"/>
      <c r="I30">
        <f>$E30*$I$24</f>
        <v>58.140000000000008</v>
      </c>
      <c r="J30">
        <f t="shared" si="9"/>
        <v>39.33</v>
      </c>
      <c r="K30">
        <f t="shared" si="10"/>
        <v>44.46</v>
      </c>
      <c r="L30">
        <f t="shared" si="11"/>
        <v>29.070000000000004</v>
      </c>
      <c r="M30">
        <v>24</v>
      </c>
      <c r="N30" s="381">
        <f t="shared" si="0"/>
        <v>195</v>
      </c>
      <c r="O30" s="190">
        <f t="shared" si="1"/>
        <v>5689.7790000000005</v>
      </c>
      <c r="P30" s="190">
        <f t="shared" si="2"/>
        <v>1231.6666666666665</v>
      </c>
      <c r="Q30" s="190">
        <f t="shared" si="3"/>
        <v>6921.4456666666665</v>
      </c>
      <c r="S30">
        <f t="shared" si="12"/>
        <v>5.8140000000000009E-5</v>
      </c>
      <c r="T30">
        <f t="shared" si="4"/>
        <v>3.9329999999999998E-5</v>
      </c>
      <c r="U30">
        <f t="shared" si="5"/>
        <v>4.4459999999999998E-5</v>
      </c>
      <c r="V30">
        <f t="shared" si="6"/>
        <v>2.9070000000000005E-5</v>
      </c>
      <c r="W30">
        <f t="shared" si="7"/>
        <v>2.4000000000000001E-5</v>
      </c>
      <c r="X30">
        <f t="shared" si="8"/>
        <v>1.95E-4</v>
      </c>
    </row>
    <row r="31" spans="1:24" ht="15.75">
      <c r="A31" s="35" t="s">
        <v>400</v>
      </c>
      <c r="B31" s="315" t="s">
        <v>1968</v>
      </c>
      <c r="C31" s="29" t="s">
        <v>400</v>
      </c>
      <c r="D31" s="337" t="s">
        <v>7</v>
      </c>
      <c r="E31" s="172">
        <v>171</v>
      </c>
      <c r="F31" s="172">
        <v>24</v>
      </c>
      <c r="G31" s="172">
        <v>195</v>
      </c>
      <c r="H31" s="172"/>
      <c r="I31">
        <f>$E31*$I$24</f>
        <v>58.140000000000008</v>
      </c>
      <c r="J31">
        <f t="shared" si="9"/>
        <v>39.33</v>
      </c>
      <c r="K31">
        <f t="shared" si="10"/>
        <v>44.46</v>
      </c>
      <c r="L31">
        <f t="shared" si="11"/>
        <v>29.070000000000004</v>
      </c>
      <c r="M31">
        <v>24</v>
      </c>
      <c r="N31" s="381">
        <f t="shared" si="0"/>
        <v>195</v>
      </c>
      <c r="O31" s="190">
        <f t="shared" si="1"/>
        <v>5689.7790000000005</v>
      </c>
      <c r="P31" s="190">
        <f t="shared" si="2"/>
        <v>1231.6666666666665</v>
      </c>
      <c r="Q31" s="190">
        <f t="shared" si="3"/>
        <v>6921.4456666666665</v>
      </c>
      <c r="S31">
        <f t="shared" si="12"/>
        <v>5.8140000000000009E-5</v>
      </c>
      <c r="T31">
        <f t="shared" si="4"/>
        <v>3.9329999999999998E-5</v>
      </c>
      <c r="U31">
        <f t="shared" si="5"/>
        <v>4.4459999999999998E-5</v>
      </c>
      <c r="V31">
        <f t="shared" si="6"/>
        <v>2.9070000000000005E-5</v>
      </c>
      <c r="W31">
        <f t="shared" si="7"/>
        <v>2.4000000000000001E-5</v>
      </c>
      <c r="X31">
        <f t="shared" si="8"/>
        <v>1.95E-4</v>
      </c>
    </row>
    <row r="32" spans="1:24">
      <c r="H32" t="s">
        <v>2121</v>
      </c>
      <c r="I32">
        <f>(3*0.34)+(3.3*0.23)+(12200*0.26)+(14800*0.17)</f>
        <v>5689.7790000000005</v>
      </c>
    </row>
    <row r="33" spans="8:14">
      <c r="H33" t="s">
        <v>2120</v>
      </c>
      <c r="I33">
        <f>1-J33</f>
        <v>0.85714285714285721</v>
      </c>
      <c r="J33">
        <f>1/7</f>
        <v>0.14285714285714285</v>
      </c>
      <c r="L33" t="s">
        <v>2119</v>
      </c>
    </row>
    <row r="34" spans="8:14">
      <c r="H34" t="s">
        <v>2118</v>
      </c>
      <c r="I34">
        <f>I32*I33</f>
        <v>4876.953428571429</v>
      </c>
      <c r="J34">
        <f>M22*J33</f>
        <v>1055.7142857142856</v>
      </c>
      <c r="L34" s="373">
        <f>I34+J34</f>
        <v>5932.6677142857143</v>
      </c>
    </row>
    <row r="38" spans="8:14">
      <c r="N38" t="s">
        <v>2114</v>
      </c>
    </row>
    <row r="39" spans="8:14">
      <c r="H39" t="s">
        <v>2112</v>
      </c>
      <c r="I39">
        <v>9.2E-5</v>
      </c>
      <c r="J39">
        <v>6.2000000000000003E-5</v>
      </c>
      <c r="K39">
        <v>6.9999999999999994E-5</v>
      </c>
      <c r="L39">
        <v>4.6E-5</v>
      </c>
      <c r="M39">
        <v>4.5000000000000003E-5</v>
      </c>
    </row>
    <row r="40" spans="8:14">
      <c r="H40" t="s">
        <v>2112</v>
      </c>
      <c r="I40">
        <f>$I$39*$I$22</f>
        <v>2.7599999999999999E-4</v>
      </c>
      <c r="J40">
        <f>J$39*$J22</f>
        <v>2.0459999999999999E-4</v>
      </c>
      <c r="K40">
        <f>K$39*K$22</f>
        <v>0.85399999999999987</v>
      </c>
      <c r="L40">
        <f>L$39*L$22</f>
        <v>0.68079999999999996</v>
      </c>
      <c r="M40">
        <f>M$39*M$22</f>
        <v>0.33255000000000001</v>
      </c>
      <c r="N40">
        <f>SUM(I40:M40)</f>
        <v>1.8678306</v>
      </c>
    </row>
    <row r="45" spans="8:14">
      <c r="H45" t="s">
        <v>2115</v>
      </c>
    </row>
  </sheetData>
  <mergeCells count="19">
    <mergeCell ref="S22:W22"/>
    <mergeCell ref="B1:I4"/>
    <mergeCell ref="C10:D10"/>
    <mergeCell ref="C9:D9"/>
    <mergeCell ref="C11:D11"/>
    <mergeCell ref="C12:D12"/>
    <mergeCell ref="C18:D18"/>
    <mergeCell ref="C19:D19"/>
    <mergeCell ref="C13:D13"/>
    <mergeCell ref="C14:D14"/>
    <mergeCell ref="C15:D15"/>
    <mergeCell ref="C16:D16"/>
    <mergeCell ref="C17:D17"/>
    <mergeCell ref="O23:P23"/>
    <mergeCell ref="C20:D20"/>
    <mergeCell ref="C21:D21"/>
    <mergeCell ref="C22:D22"/>
    <mergeCell ref="C23:D23"/>
    <mergeCell ref="I21:M21"/>
  </mergeCells>
  <hyperlinks>
    <hyperlink ref="C10" r:id="rId1" display="https://en.wikipedia.org/wiki/Tetrafluoromethane" xr:uid="{00000000-0004-0000-0B00-000000000000}"/>
    <hyperlink ref="C11" r:id="rId2" display="https://en.wikipedia.org/wiki/Fluoroform" xr:uid="{00000000-0004-0000-0B00-000001000000}"/>
    <hyperlink ref="C12" r:id="rId3" display="https://en.wikipedia.org/wiki/Methane" xr:uid="{00000000-0004-0000-0B00-000002000000}"/>
    <hyperlink ref="C13" r:id="rId4" display="https://en.wikipedia.org/wiki/Hexafluoroethane" xr:uid="{00000000-0004-0000-0B00-000003000000}"/>
    <hyperlink ref="C14" r:id="rId5" display="https://en.wikipedia.org/wiki/1%2C1%2C1%2C2-Tetrafluoroethane" xr:uid="{00000000-0004-0000-0B00-000004000000}"/>
    <hyperlink ref="C15" r:id="rId6" display="https://en.wikipedia.org/wiki/Ethane" xr:uid="{00000000-0004-0000-0B00-000005000000}"/>
    <hyperlink ref="C16" r:id="rId7" display="https://en.wikipedia.org/wiki/Propane" xr:uid="{00000000-0004-0000-0B00-000006000000}"/>
    <hyperlink ref="C19" r:id="rId8" display="https://en.wikipedia.org/wiki/Butane" xr:uid="{00000000-0004-0000-0B00-000007000000}"/>
    <hyperlink ref="C20" r:id="rId9" display="https://en.wikipedia.org/wiki/Isobutane" xr:uid="{00000000-0004-0000-0B00-000008000000}"/>
    <hyperlink ref="C21" r:id="rId10" display="https://en.wikipedia.org/wiki/Ethylene" xr:uid="{00000000-0004-0000-0B00-000009000000}"/>
    <hyperlink ref="C22" r:id="rId11" display="https://en.wikipedia.org/wiki/2%2C3%2C3%2C3-Tetrafluoropropene" xr:uid="{00000000-0004-0000-0B00-00000A000000}"/>
    <hyperlink ref="C23" r:id="rId12" display="https://en.wikipedia.org/wiki/Propene" xr:uid="{00000000-0004-0000-0B00-00000B000000}"/>
  </hyperlinks>
  <pageMargins left="0.7" right="0.7" top="0.75" bottom="0.75" header="0.3" footer="0.3"/>
  <pageSetup paperSize="0" orientation="portrait" horizontalDpi="203" verticalDpi="203" r:id="rId13"/>
  <drawing r:id="rId1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73"/>
  <sheetViews>
    <sheetView topLeftCell="A61" workbookViewId="0">
      <selection activeCell="A329" sqref="A329:E329"/>
    </sheetView>
  </sheetViews>
  <sheetFormatPr defaultColWidth="9.140625" defaultRowHeight="12.75"/>
  <cols>
    <col min="1" max="1" width="8.28515625" style="99" customWidth="1"/>
    <col min="2" max="2" width="12.5703125" style="99" customWidth="1"/>
    <col min="3" max="3" width="6.85546875" style="99" customWidth="1"/>
    <col min="4" max="4" width="39.85546875" style="99" customWidth="1"/>
    <col min="5" max="5" width="12.42578125" style="99" customWidth="1"/>
    <col min="6" max="6" width="5.140625" style="99" customWidth="1"/>
    <col min="7" max="7" width="17" style="99" customWidth="1"/>
    <col min="8" max="8" width="2.85546875" style="99" customWidth="1"/>
    <col min="9" max="16384" width="9.140625" style="99"/>
  </cols>
  <sheetData>
    <row r="1" spans="1:9" ht="9" customHeight="1"/>
    <row r="2" spans="1:9" ht="23.1" customHeight="1">
      <c r="A2" s="144" t="s">
        <v>1589</v>
      </c>
    </row>
    <row r="3" spans="1:9" ht="2.1" customHeight="1"/>
    <row r="4" spans="1:9" ht="9" customHeight="1">
      <c r="A4" s="99" t="s">
        <v>1588</v>
      </c>
    </row>
    <row r="5" spans="1:9" ht="9" customHeight="1">
      <c r="A5" s="108" t="s">
        <v>1587</v>
      </c>
    </row>
    <row r="6" spans="1:9" ht="17.100000000000001" customHeight="1">
      <c r="A6" s="101" t="s">
        <v>1586</v>
      </c>
    </row>
    <row r="7" spans="1:9" ht="2.1" customHeight="1"/>
    <row r="8" spans="1:9" ht="9" customHeight="1">
      <c r="A8" s="100" t="s">
        <v>1585</v>
      </c>
    </row>
    <row r="9" spans="1:9" ht="9" customHeight="1">
      <c r="A9" s="100" t="s">
        <v>1584</v>
      </c>
    </row>
    <row r="10" spans="1:9" ht="9" customHeight="1">
      <c r="A10" s="100" t="s">
        <v>1583</v>
      </c>
    </row>
    <row r="11" spans="1:9" ht="9" customHeight="1">
      <c r="A11" s="100" t="s">
        <v>1582</v>
      </c>
    </row>
    <row r="12" spans="1:9" ht="9" customHeight="1">
      <c r="A12" s="100" t="s">
        <v>1581</v>
      </c>
    </row>
    <row r="13" spans="1:9" ht="9" customHeight="1">
      <c r="A13" s="100" t="s">
        <v>1580</v>
      </c>
    </row>
    <row r="14" spans="1:9" ht="6.75" customHeight="1">
      <c r="A14" s="101" t="s">
        <v>1579</v>
      </c>
    </row>
    <row r="15" spans="1:9" ht="1.5" hidden="1" customHeight="1"/>
    <row r="16" spans="1:9" ht="42.95" customHeight="1">
      <c r="A16" s="132" t="s">
        <v>1578</v>
      </c>
      <c r="B16" s="127" t="s">
        <v>1577</v>
      </c>
      <c r="C16" s="443" t="s">
        <v>1576</v>
      </c>
      <c r="D16" s="444"/>
      <c r="E16" s="120" t="s">
        <v>1575</v>
      </c>
      <c r="F16" s="445" t="s">
        <v>1574</v>
      </c>
      <c r="G16" s="446"/>
      <c r="H16" s="119"/>
      <c r="I16" s="119"/>
    </row>
    <row r="17" spans="1:7" s="119" customFormat="1" ht="30" customHeight="1">
      <c r="A17" s="130"/>
      <c r="B17" s="130"/>
      <c r="C17" s="447"/>
      <c r="D17" s="448"/>
      <c r="E17" s="130"/>
      <c r="F17" s="447"/>
      <c r="G17" s="449"/>
    </row>
    <row r="18" spans="1:7" s="119" customFormat="1" ht="30" customHeight="1">
      <c r="A18" s="121" t="s">
        <v>553</v>
      </c>
      <c r="B18" s="121" t="s">
        <v>554</v>
      </c>
      <c r="C18" s="445" t="s">
        <v>555</v>
      </c>
      <c r="D18" s="450"/>
      <c r="E18" s="128" t="s">
        <v>556</v>
      </c>
      <c r="F18" s="453" t="s">
        <v>742</v>
      </c>
      <c r="G18" s="454"/>
    </row>
    <row r="19" spans="1:7" s="119" customFormat="1" ht="30" customHeight="1">
      <c r="A19" s="121" t="s">
        <v>852</v>
      </c>
      <c r="B19" s="121" t="s">
        <v>1573</v>
      </c>
      <c r="C19" s="455" t="s">
        <v>1572</v>
      </c>
      <c r="D19" s="456"/>
      <c r="E19" s="128" t="s">
        <v>1571</v>
      </c>
      <c r="F19" s="451" t="s">
        <v>824</v>
      </c>
      <c r="G19" s="452"/>
    </row>
    <row r="20" spans="1:7" s="119" customFormat="1" ht="30" customHeight="1">
      <c r="A20" s="121" t="s">
        <v>852</v>
      </c>
      <c r="B20" s="121" t="s">
        <v>1570</v>
      </c>
      <c r="C20" s="445" t="s">
        <v>1569</v>
      </c>
      <c r="D20" s="450"/>
      <c r="E20" s="128" t="s">
        <v>1568</v>
      </c>
      <c r="F20" s="451" t="s">
        <v>824</v>
      </c>
      <c r="G20" s="452"/>
    </row>
    <row r="21" spans="1:7" s="119" customFormat="1" ht="30" customHeight="1">
      <c r="A21" s="121" t="s">
        <v>1433</v>
      </c>
      <c r="B21" s="121" t="s">
        <v>1567</v>
      </c>
      <c r="C21" s="445" t="s">
        <v>1566</v>
      </c>
      <c r="D21" s="450"/>
      <c r="E21" s="128" t="s">
        <v>1565</v>
      </c>
      <c r="F21" s="447"/>
      <c r="G21" s="449"/>
    </row>
    <row r="22" spans="1:7" s="119" customFormat="1" ht="30" customHeight="1">
      <c r="A22" s="121" t="s">
        <v>1433</v>
      </c>
      <c r="B22" s="121" t="s">
        <v>1564</v>
      </c>
      <c r="C22" s="445" t="s">
        <v>1563</v>
      </c>
      <c r="D22" s="450"/>
      <c r="E22" s="130"/>
      <c r="F22" s="447"/>
      <c r="G22" s="449"/>
    </row>
    <row r="23" spans="1:7" s="119" customFormat="1" ht="30" customHeight="1">
      <c r="A23" s="121" t="s">
        <v>852</v>
      </c>
      <c r="B23" s="121" t="s">
        <v>1562</v>
      </c>
      <c r="C23" s="445" t="s">
        <v>1561</v>
      </c>
      <c r="D23" s="450"/>
      <c r="E23" s="128" t="s">
        <v>1560</v>
      </c>
      <c r="F23" s="451" t="s">
        <v>824</v>
      </c>
      <c r="G23" s="452"/>
    </row>
    <row r="24" spans="1:7" s="119" customFormat="1" ht="30" customHeight="1">
      <c r="A24" s="121" t="s">
        <v>1433</v>
      </c>
      <c r="B24" s="121" t="s">
        <v>1559</v>
      </c>
      <c r="C24" s="445" t="s">
        <v>1558</v>
      </c>
      <c r="D24" s="450"/>
      <c r="E24" s="128" t="s">
        <v>1557</v>
      </c>
      <c r="F24" s="451" t="s">
        <v>824</v>
      </c>
      <c r="G24" s="452"/>
    </row>
    <row r="25" spans="1:7" s="119" customFormat="1" ht="30" customHeight="1">
      <c r="A25" s="121" t="s">
        <v>557</v>
      </c>
      <c r="B25" s="121" t="s">
        <v>558</v>
      </c>
      <c r="C25" s="455" t="s">
        <v>559</v>
      </c>
      <c r="D25" s="456"/>
      <c r="E25" s="128" t="s">
        <v>1556</v>
      </c>
      <c r="F25" s="451" t="s">
        <v>824</v>
      </c>
      <c r="G25" s="452"/>
    </row>
    <row r="26" spans="1:7" s="119" customFormat="1" ht="30" customHeight="1">
      <c r="A26" s="121" t="s">
        <v>1390</v>
      </c>
      <c r="B26" s="121" t="s">
        <v>1555</v>
      </c>
      <c r="C26" s="445" t="s">
        <v>1554</v>
      </c>
      <c r="D26" s="450"/>
      <c r="E26" s="128" t="s">
        <v>1553</v>
      </c>
      <c r="F26" s="447"/>
      <c r="G26" s="449"/>
    </row>
    <row r="27" spans="1:7" s="119" customFormat="1" ht="30" customHeight="1">
      <c r="A27" s="121" t="s">
        <v>828</v>
      </c>
      <c r="B27" s="121" t="s">
        <v>1552</v>
      </c>
      <c r="C27" s="445" t="s">
        <v>1551</v>
      </c>
      <c r="D27" s="450"/>
      <c r="E27" s="128" t="s">
        <v>1550</v>
      </c>
      <c r="F27" s="453" t="s">
        <v>742</v>
      </c>
      <c r="G27" s="454"/>
    </row>
    <row r="28" spans="1:7" s="119" customFormat="1" ht="30" customHeight="1">
      <c r="A28" s="121" t="s">
        <v>828</v>
      </c>
      <c r="B28" s="121" t="s">
        <v>1549</v>
      </c>
      <c r="C28" s="455" t="s">
        <v>1548</v>
      </c>
      <c r="D28" s="456"/>
      <c r="E28" s="128" t="s">
        <v>1547</v>
      </c>
      <c r="F28" s="451" t="s">
        <v>824</v>
      </c>
      <c r="G28" s="452"/>
    </row>
    <row r="29" spans="1:7" s="119" customFormat="1" ht="30" customHeight="1">
      <c r="A29" s="121" t="s">
        <v>1433</v>
      </c>
      <c r="B29" s="121" t="s">
        <v>1546</v>
      </c>
      <c r="C29" s="455" t="s">
        <v>1545</v>
      </c>
      <c r="D29" s="456"/>
      <c r="E29" s="128" t="s">
        <v>1544</v>
      </c>
      <c r="F29" s="447"/>
      <c r="G29" s="449"/>
    </row>
    <row r="30" spans="1:7" s="119" customFormat="1" ht="30" customHeight="1">
      <c r="A30" s="121" t="s">
        <v>560</v>
      </c>
      <c r="B30" s="121" t="s">
        <v>561</v>
      </c>
      <c r="C30" s="445" t="s">
        <v>562</v>
      </c>
      <c r="D30" s="450"/>
      <c r="E30" s="128" t="s">
        <v>563</v>
      </c>
      <c r="F30" s="451" t="s">
        <v>824</v>
      </c>
      <c r="G30" s="452"/>
    </row>
    <row r="31" spans="1:7" s="119" customFormat="1" ht="30" customHeight="1">
      <c r="A31" s="121" t="s">
        <v>1390</v>
      </c>
      <c r="B31" s="121" t="s">
        <v>1543</v>
      </c>
      <c r="C31" s="445" t="s">
        <v>1542</v>
      </c>
      <c r="D31" s="450"/>
      <c r="E31" s="128" t="s">
        <v>1541</v>
      </c>
      <c r="F31" s="453" t="s">
        <v>742</v>
      </c>
      <c r="G31" s="454"/>
    </row>
    <row r="32" spans="1:7" s="119" customFormat="1" ht="30" customHeight="1">
      <c r="A32" s="121" t="s">
        <v>828</v>
      </c>
      <c r="B32" s="121" t="s">
        <v>1540</v>
      </c>
      <c r="C32" s="455" t="s">
        <v>1539</v>
      </c>
      <c r="D32" s="456"/>
      <c r="E32" s="130"/>
      <c r="F32" s="453" t="s">
        <v>835</v>
      </c>
      <c r="G32" s="454"/>
    </row>
    <row r="33" spans="1:7" s="119" customFormat="1" ht="30" customHeight="1">
      <c r="A33" s="121" t="s">
        <v>560</v>
      </c>
      <c r="B33" s="121" t="s">
        <v>1538</v>
      </c>
      <c r="C33" s="455" t="s">
        <v>1537</v>
      </c>
      <c r="D33" s="456"/>
      <c r="E33" s="128" t="s">
        <v>1536</v>
      </c>
      <c r="F33" s="451" t="s">
        <v>1410</v>
      </c>
      <c r="G33" s="452"/>
    </row>
    <row r="34" spans="1:7" s="119" customFormat="1" ht="30" customHeight="1">
      <c r="A34" s="121" t="s">
        <v>1390</v>
      </c>
      <c r="B34" s="121" t="s">
        <v>1535</v>
      </c>
      <c r="C34" s="455" t="s">
        <v>1534</v>
      </c>
      <c r="D34" s="456"/>
      <c r="E34" s="128" t="s">
        <v>1533</v>
      </c>
      <c r="F34" s="453" t="s">
        <v>742</v>
      </c>
      <c r="G34" s="454"/>
    </row>
    <row r="35" spans="1:7" s="119" customFormat="1" ht="30" customHeight="1">
      <c r="A35" s="121" t="s">
        <v>560</v>
      </c>
      <c r="B35" s="121" t="s">
        <v>1532</v>
      </c>
      <c r="C35" s="455" t="s">
        <v>1531</v>
      </c>
      <c r="D35" s="456"/>
      <c r="E35" s="128" t="s">
        <v>1530</v>
      </c>
      <c r="F35" s="447"/>
      <c r="G35" s="449"/>
    </row>
    <row r="36" spans="1:7" s="119" customFormat="1" ht="30" customHeight="1">
      <c r="A36" s="121" t="s">
        <v>263</v>
      </c>
      <c r="B36" s="121" t="s">
        <v>564</v>
      </c>
      <c r="C36" s="455" t="s">
        <v>565</v>
      </c>
      <c r="D36" s="456"/>
      <c r="E36" s="128" t="s">
        <v>566</v>
      </c>
      <c r="F36" s="451" t="s">
        <v>816</v>
      </c>
      <c r="G36" s="452"/>
    </row>
    <row r="37" spans="1:7" s="119" customFormat="1" ht="30" customHeight="1">
      <c r="A37" s="121" t="s">
        <v>553</v>
      </c>
      <c r="B37" s="121" t="s">
        <v>1529</v>
      </c>
      <c r="C37" s="455" t="s">
        <v>1528</v>
      </c>
      <c r="D37" s="456"/>
      <c r="E37" s="130"/>
      <c r="F37" s="447"/>
      <c r="G37" s="449"/>
    </row>
    <row r="38" spans="1:7" s="119" customFormat="1" ht="30" customHeight="1">
      <c r="A38" s="121" t="s">
        <v>852</v>
      </c>
      <c r="B38" s="121" t="s">
        <v>1527</v>
      </c>
      <c r="C38" s="445" t="s">
        <v>1526</v>
      </c>
      <c r="D38" s="450"/>
      <c r="E38" s="130"/>
      <c r="F38" s="447"/>
      <c r="G38" s="449"/>
    </row>
    <row r="39" spans="1:7" s="119" customFormat="1" ht="30" customHeight="1">
      <c r="A39" s="121" t="s">
        <v>852</v>
      </c>
      <c r="B39" s="121" t="s">
        <v>1525</v>
      </c>
      <c r="C39" s="445" t="s">
        <v>1524</v>
      </c>
      <c r="D39" s="450"/>
      <c r="E39" s="130"/>
      <c r="F39" s="447"/>
      <c r="G39" s="449"/>
    </row>
    <row r="40" spans="1:7" s="119" customFormat="1" ht="30" customHeight="1">
      <c r="A40" s="121" t="s">
        <v>852</v>
      </c>
      <c r="B40" s="121" t="s">
        <v>1523</v>
      </c>
      <c r="C40" s="445" t="s">
        <v>1522</v>
      </c>
      <c r="D40" s="450"/>
      <c r="E40" s="130"/>
      <c r="F40" s="447"/>
      <c r="G40" s="449"/>
    </row>
    <row r="41" spans="1:7" s="119" customFormat="1" ht="30" customHeight="1">
      <c r="A41" s="121" t="s">
        <v>852</v>
      </c>
      <c r="B41" s="121" t="s">
        <v>1521</v>
      </c>
      <c r="C41" s="445" t="s">
        <v>1520</v>
      </c>
      <c r="D41" s="450"/>
      <c r="E41" s="128" t="s">
        <v>1519</v>
      </c>
      <c r="F41" s="451" t="s">
        <v>824</v>
      </c>
      <c r="G41" s="452"/>
    </row>
    <row r="42" spans="1:7" s="119" customFormat="1" ht="30" customHeight="1">
      <c r="A42" s="121" t="s">
        <v>852</v>
      </c>
      <c r="B42" s="121" t="s">
        <v>1518</v>
      </c>
      <c r="C42" s="445" t="s">
        <v>1517</v>
      </c>
      <c r="D42" s="450"/>
      <c r="E42" s="130"/>
      <c r="F42" s="447"/>
      <c r="G42" s="449"/>
    </row>
    <row r="43" spans="1:7" s="119" customFormat="1" ht="30" customHeight="1">
      <c r="A43" s="121" t="s">
        <v>852</v>
      </c>
      <c r="B43" s="121" t="s">
        <v>1516</v>
      </c>
      <c r="C43" s="445" t="s">
        <v>1515</v>
      </c>
      <c r="D43" s="450"/>
      <c r="E43" s="128" t="s">
        <v>1514</v>
      </c>
      <c r="F43" s="451" t="s">
        <v>824</v>
      </c>
      <c r="G43" s="452"/>
    </row>
    <row r="44" spans="1:7" s="119" customFormat="1" ht="30" customHeight="1">
      <c r="A44" s="121" t="s">
        <v>852</v>
      </c>
      <c r="B44" s="121" t="s">
        <v>1513</v>
      </c>
      <c r="C44" s="445" t="s">
        <v>1512</v>
      </c>
      <c r="D44" s="450"/>
      <c r="E44" s="130"/>
      <c r="F44" s="447"/>
      <c r="G44" s="449"/>
    </row>
    <row r="45" spans="1:7" s="119" customFormat="1" ht="30" customHeight="1">
      <c r="A45" s="121" t="s">
        <v>1433</v>
      </c>
      <c r="B45" s="121" t="s">
        <v>1511</v>
      </c>
      <c r="C45" s="445" t="s">
        <v>1510</v>
      </c>
      <c r="D45" s="450"/>
      <c r="E45" s="128" t="s">
        <v>1509</v>
      </c>
      <c r="F45" s="447"/>
      <c r="G45" s="449"/>
    </row>
    <row r="46" spans="1:7" s="119" customFormat="1" ht="30" customHeight="1">
      <c r="A46" s="121" t="s">
        <v>852</v>
      </c>
      <c r="B46" s="121" t="s">
        <v>1508</v>
      </c>
      <c r="C46" s="455" t="s">
        <v>1507</v>
      </c>
      <c r="D46" s="456"/>
      <c r="E46" s="128" t="s">
        <v>1506</v>
      </c>
      <c r="F46" s="451" t="s">
        <v>824</v>
      </c>
      <c r="G46" s="452"/>
    </row>
    <row r="47" spans="1:7" s="119" customFormat="1" ht="30" customHeight="1">
      <c r="A47" s="121" t="s">
        <v>557</v>
      </c>
      <c r="B47" s="121" t="s">
        <v>567</v>
      </c>
      <c r="C47" s="455" t="s">
        <v>568</v>
      </c>
      <c r="D47" s="456"/>
      <c r="E47" s="128" t="s">
        <v>569</v>
      </c>
      <c r="F47" s="451" t="s">
        <v>824</v>
      </c>
      <c r="G47" s="452"/>
    </row>
    <row r="48" spans="1:7" s="119" customFormat="1" ht="30" customHeight="1">
      <c r="A48" s="121" t="s">
        <v>1390</v>
      </c>
      <c r="B48" s="121" t="s">
        <v>1505</v>
      </c>
      <c r="C48" s="455" t="s">
        <v>1504</v>
      </c>
      <c r="D48" s="456"/>
      <c r="E48" s="130"/>
      <c r="F48" s="447"/>
      <c r="G48" s="449"/>
    </row>
    <row r="49" spans="1:7" s="119" customFormat="1" ht="30" customHeight="1">
      <c r="A49" s="121" t="s">
        <v>828</v>
      </c>
      <c r="B49" s="121" t="s">
        <v>1503</v>
      </c>
      <c r="C49" s="445" t="s">
        <v>1502</v>
      </c>
      <c r="D49" s="450"/>
      <c r="E49" s="130"/>
      <c r="F49" s="447"/>
      <c r="G49" s="449"/>
    </row>
    <row r="50" spans="1:7" s="119" customFormat="1" ht="30" customHeight="1">
      <c r="A50" s="121" t="s">
        <v>828</v>
      </c>
      <c r="B50" s="121" t="s">
        <v>1501</v>
      </c>
      <c r="C50" s="445" t="s">
        <v>1500</v>
      </c>
      <c r="D50" s="450"/>
      <c r="E50" s="130"/>
      <c r="F50" s="447"/>
      <c r="G50" s="449"/>
    </row>
    <row r="51" spans="1:7" s="119" customFormat="1" ht="30" customHeight="1">
      <c r="A51" s="121" t="s">
        <v>828</v>
      </c>
      <c r="B51" s="121" t="s">
        <v>1499</v>
      </c>
      <c r="C51" s="445" t="s">
        <v>1498</v>
      </c>
      <c r="D51" s="450"/>
      <c r="E51" s="130"/>
      <c r="F51" s="447"/>
      <c r="G51" s="449"/>
    </row>
    <row r="52" spans="1:7" s="119" customFormat="1" ht="30" customHeight="1">
      <c r="A52" s="121" t="s">
        <v>828</v>
      </c>
      <c r="B52" s="121" t="s">
        <v>1497</v>
      </c>
      <c r="C52" s="445" t="s">
        <v>1496</v>
      </c>
      <c r="D52" s="450"/>
      <c r="E52" s="130"/>
      <c r="F52" s="447"/>
      <c r="G52" s="449"/>
    </row>
    <row r="53" spans="1:7" s="119" customFormat="1" ht="30" customHeight="1">
      <c r="A53" s="121" t="s">
        <v>828</v>
      </c>
      <c r="B53" s="121" t="s">
        <v>1495</v>
      </c>
      <c r="C53" s="445" t="s">
        <v>1494</v>
      </c>
      <c r="D53" s="450"/>
      <c r="E53" s="130"/>
      <c r="F53" s="447"/>
      <c r="G53" s="449"/>
    </row>
    <row r="54" spans="1:7" s="119" customFormat="1" ht="30" customHeight="1">
      <c r="A54" s="121" t="s">
        <v>828</v>
      </c>
      <c r="B54" s="121" t="s">
        <v>1493</v>
      </c>
      <c r="C54" s="445" t="s">
        <v>1492</v>
      </c>
      <c r="D54" s="450"/>
      <c r="E54" s="128" t="s">
        <v>1491</v>
      </c>
      <c r="F54" s="457" t="s">
        <v>1490</v>
      </c>
      <c r="G54" s="458"/>
    </row>
    <row r="55" spans="1:7" s="119" customFormat="1" ht="30" customHeight="1">
      <c r="A55" s="121" t="s">
        <v>828</v>
      </c>
      <c r="B55" s="121" t="s">
        <v>1489</v>
      </c>
      <c r="C55" s="445" t="s">
        <v>1488</v>
      </c>
      <c r="D55" s="450"/>
      <c r="E55" s="128" t="s">
        <v>1485</v>
      </c>
      <c r="F55" s="447"/>
      <c r="G55" s="449"/>
    </row>
    <row r="56" spans="1:7" s="119" customFormat="1" ht="30" customHeight="1">
      <c r="A56" s="121" t="s">
        <v>828</v>
      </c>
      <c r="B56" s="121" t="s">
        <v>1487</v>
      </c>
      <c r="C56" s="445" t="s">
        <v>1486</v>
      </c>
      <c r="D56" s="450"/>
      <c r="E56" s="128" t="s">
        <v>1485</v>
      </c>
      <c r="F56" s="447"/>
      <c r="G56" s="449"/>
    </row>
    <row r="57" spans="1:7" s="119" customFormat="1" ht="30" customHeight="1">
      <c r="A57" s="121" t="s">
        <v>828</v>
      </c>
      <c r="B57" s="121" t="s">
        <v>1484</v>
      </c>
      <c r="C57" s="445" t="s">
        <v>1483</v>
      </c>
      <c r="D57" s="450"/>
      <c r="E57" s="128" t="s">
        <v>1482</v>
      </c>
      <c r="F57" s="451" t="s">
        <v>824</v>
      </c>
      <c r="G57" s="452"/>
    </row>
    <row r="58" spans="1:7" s="119" customFormat="1" ht="30" customHeight="1">
      <c r="A58" s="121" t="s">
        <v>828</v>
      </c>
      <c r="B58" s="121" t="s">
        <v>1481</v>
      </c>
      <c r="C58" s="445" t="s">
        <v>1480</v>
      </c>
      <c r="D58" s="450"/>
      <c r="E58" s="128" t="s">
        <v>1479</v>
      </c>
      <c r="F58" s="447"/>
      <c r="G58" s="449"/>
    </row>
    <row r="59" spans="1:7" s="119" customFormat="1" ht="30" customHeight="1">
      <c r="A59" s="121" t="s">
        <v>560</v>
      </c>
      <c r="B59" s="121" t="s">
        <v>1478</v>
      </c>
      <c r="C59" s="455" t="s">
        <v>1477</v>
      </c>
      <c r="D59" s="456"/>
      <c r="E59" s="128" t="s">
        <v>1476</v>
      </c>
      <c r="F59" s="451" t="s">
        <v>824</v>
      </c>
      <c r="G59" s="452"/>
    </row>
    <row r="60" spans="1:7" s="119" customFormat="1" ht="30" customHeight="1">
      <c r="A60" s="136" t="s">
        <v>560</v>
      </c>
      <c r="B60" s="136" t="s">
        <v>1475</v>
      </c>
      <c r="C60" s="459" t="s">
        <v>1474</v>
      </c>
      <c r="D60" s="460"/>
      <c r="E60" s="141" t="s">
        <v>1473</v>
      </c>
      <c r="F60" s="461"/>
      <c r="G60" s="462"/>
    </row>
    <row r="61" spans="1:7" s="119" customFormat="1" ht="30" customHeight="1">
      <c r="A61" s="121" t="s">
        <v>1390</v>
      </c>
      <c r="B61" s="122" t="s">
        <v>1472</v>
      </c>
      <c r="C61" s="463" t="s">
        <v>1471</v>
      </c>
      <c r="D61" s="464"/>
      <c r="E61" s="130"/>
      <c r="F61" s="447"/>
      <c r="G61" s="449"/>
    </row>
    <row r="62" spans="1:7" s="119" customFormat="1" ht="30" customHeight="1">
      <c r="A62" s="121" t="s">
        <v>1390</v>
      </c>
      <c r="B62" s="122" t="s">
        <v>1470</v>
      </c>
      <c r="C62" s="463" t="s">
        <v>1469</v>
      </c>
      <c r="D62" s="464"/>
      <c r="E62" s="130"/>
      <c r="F62" s="447"/>
      <c r="G62" s="449"/>
    </row>
    <row r="63" spans="1:7" s="119" customFormat="1" ht="30" customHeight="1">
      <c r="A63" s="121" t="s">
        <v>828</v>
      </c>
      <c r="B63" s="122" t="s">
        <v>1468</v>
      </c>
      <c r="C63" s="465" t="s">
        <v>1467</v>
      </c>
      <c r="D63" s="466"/>
      <c r="E63" s="130"/>
      <c r="F63" s="447"/>
      <c r="G63" s="449"/>
    </row>
    <row r="64" spans="1:7" s="119" customFormat="1" ht="30" customHeight="1">
      <c r="A64" s="121" t="s">
        <v>828</v>
      </c>
      <c r="B64" s="122" t="s">
        <v>1466</v>
      </c>
      <c r="C64" s="465" t="s">
        <v>1465</v>
      </c>
      <c r="D64" s="466"/>
      <c r="E64" s="130"/>
      <c r="F64" s="447"/>
      <c r="G64" s="449"/>
    </row>
    <row r="65" spans="1:7" s="119" customFormat="1" ht="30" customHeight="1">
      <c r="A65" s="121" t="s">
        <v>828</v>
      </c>
      <c r="B65" s="122" t="s">
        <v>1464</v>
      </c>
      <c r="C65" s="465" t="s">
        <v>1463</v>
      </c>
      <c r="D65" s="466"/>
      <c r="E65" s="130"/>
      <c r="F65" s="447"/>
      <c r="G65" s="449"/>
    </row>
    <row r="66" spans="1:7" s="119" customFormat="1" ht="30" customHeight="1">
      <c r="A66" s="121" t="s">
        <v>828</v>
      </c>
      <c r="B66" s="122" t="s">
        <v>1462</v>
      </c>
      <c r="C66" s="463" t="s">
        <v>1461</v>
      </c>
      <c r="D66" s="464"/>
      <c r="E66" s="130"/>
      <c r="F66" s="447"/>
      <c r="G66" s="449"/>
    </row>
    <row r="67" spans="1:7" s="119" customFormat="1" ht="30" customHeight="1">
      <c r="A67" s="121" t="s">
        <v>828</v>
      </c>
      <c r="B67" s="122" t="s">
        <v>1460</v>
      </c>
      <c r="C67" s="467" t="s">
        <v>1459</v>
      </c>
      <c r="D67" s="468"/>
      <c r="E67" s="130"/>
      <c r="F67" s="447"/>
      <c r="G67" s="449"/>
    </row>
    <row r="68" spans="1:7" s="119" customFormat="1" ht="30" customHeight="1">
      <c r="A68" s="121" t="s">
        <v>828</v>
      </c>
      <c r="B68" s="122" t="s">
        <v>1458</v>
      </c>
      <c r="C68" s="467" t="s">
        <v>1457</v>
      </c>
      <c r="D68" s="468"/>
      <c r="E68" s="130"/>
      <c r="F68" s="447"/>
      <c r="G68" s="449"/>
    </row>
    <row r="69" spans="1:7" s="119" customFormat="1" ht="30" customHeight="1">
      <c r="A69" s="121" t="s">
        <v>828</v>
      </c>
      <c r="B69" s="122" t="s">
        <v>1456</v>
      </c>
      <c r="C69" s="467" t="s">
        <v>1455</v>
      </c>
      <c r="D69" s="468"/>
      <c r="E69" s="130"/>
      <c r="F69" s="447"/>
      <c r="G69" s="449"/>
    </row>
    <row r="70" spans="1:7" s="119" customFormat="1" ht="30" customHeight="1">
      <c r="A70" s="121" t="s">
        <v>1433</v>
      </c>
      <c r="B70" s="129" t="s">
        <v>1454</v>
      </c>
      <c r="C70" s="467" t="s">
        <v>1453</v>
      </c>
      <c r="D70" s="468"/>
      <c r="E70" s="130"/>
      <c r="F70" s="447"/>
      <c r="G70" s="449"/>
    </row>
    <row r="71" spans="1:7" s="119" customFormat="1" ht="30" customHeight="1">
      <c r="A71" s="121" t="s">
        <v>828</v>
      </c>
      <c r="B71" s="122" t="s">
        <v>1452</v>
      </c>
      <c r="C71" s="465" t="s">
        <v>1451</v>
      </c>
      <c r="D71" s="466"/>
      <c r="E71" s="130"/>
      <c r="F71" s="447"/>
      <c r="G71" s="449"/>
    </row>
    <row r="72" spans="1:7" s="119" customFormat="1" ht="30" customHeight="1">
      <c r="A72" s="121" t="s">
        <v>828</v>
      </c>
      <c r="B72" s="122" t="s">
        <v>1450</v>
      </c>
      <c r="C72" s="465" t="s">
        <v>1449</v>
      </c>
      <c r="D72" s="466"/>
      <c r="E72" s="130"/>
      <c r="F72" s="447"/>
      <c r="G72" s="449"/>
    </row>
    <row r="73" spans="1:7" s="119" customFormat="1" ht="30" customHeight="1">
      <c r="A73" s="121" t="s">
        <v>828</v>
      </c>
      <c r="B73" s="122" t="s">
        <v>1448</v>
      </c>
      <c r="C73" s="465" t="s">
        <v>1447</v>
      </c>
      <c r="D73" s="466"/>
      <c r="E73" s="130"/>
      <c r="F73" s="447"/>
      <c r="G73" s="449"/>
    </row>
    <row r="74" spans="1:7" s="119" customFormat="1" ht="30" customHeight="1">
      <c r="A74" s="121" t="s">
        <v>560</v>
      </c>
      <c r="B74" s="122" t="s">
        <v>1446</v>
      </c>
      <c r="C74" s="463" t="s">
        <v>1445</v>
      </c>
      <c r="D74" s="464"/>
      <c r="E74" s="128" t="s">
        <v>1444</v>
      </c>
      <c r="F74" s="447"/>
      <c r="G74" s="449"/>
    </row>
    <row r="75" spans="1:7" s="119" customFormat="1" ht="30" customHeight="1">
      <c r="A75" s="121" t="s">
        <v>560</v>
      </c>
      <c r="B75" s="122" t="s">
        <v>570</v>
      </c>
      <c r="C75" s="463" t="s">
        <v>571</v>
      </c>
      <c r="D75" s="464"/>
      <c r="E75" s="128" t="s">
        <v>572</v>
      </c>
      <c r="F75" s="451" t="s">
        <v>824</v>
      </c>
      <c r="G75" s="452"/>
    </row>
    <row r="76" spans="1:7" s="119" customFormat="1" ht="30" customHeight="1">
      <c r="A76" s="121" t="s">
        <v>560</v>
      </c>
      <c r="B76" s="122" t="s">
        <v>1443</v>
      </c>
      <c r="C76" s="469" t="s">
        <v>1442</v>
      </c>
      <c r="D76" s="470"/>
      <c r="E76" s="128" t="s">
        <v>1441</v>
      </c>
      <c r="F76" s="447"/>
      <c r="G76" s="449"/>
    </row>
    <row r="77" spans="1:7" s="119" customFormat="1" ht="30" customHeight="1">
      <c r="A77" s="121" t="s">
        <v>1390</v>
      </c>
      <c r="B77" s="122" t="s">
        <v>1440</v>
      </c>
      <c r="C77" s="471" t="s">
        <v>1439</v>
      </c>
      <c r="D77" s="472"/>
      <c r="E77" s="130"/>
      <c r="F77" s="447"/>
      <c r="G77" s="449"/>
    </row>
    <row r="78" spans="1:7" s="119" customFormat="1" ht="30" customHeight="1">
      <c r="A78" s="121" t="s">
        <v>1390</v>
      </c>
      <c r="B78" s="122" t="s">
        <v>1438</v>
      </c>
      <c r="C78" s="473" t="s">
        <v>1437</v>
      </c>
      <c r="D78" s="474"/>
      <c r="E78" s="128" t="s">
        <v>1436</v>
      </c>
      <c r="F78" s="447"/>
      <c r="G78" s="449"/>
    </row>
    <row r="79" spans="1:7" s="119" customFormat="1" ht="30" customHeight="1">
      <c r="A79" s="121" t="s">
        <v>828</v>
      </c>
      <c r="B79" s="122" t="s">
        <v>1435</v>
      </c>
      <c r="C79" s="467" t="s">
        <v>1434</v>
      </c>
      <c r="D79" s="468"/>
      <c r="E79" s="128" t="s">
        <v>1428</v>
      </c>
      <c r="F79" s="447"/>
      <c r="G79" s="449"/>
    </row>
    <row r="80" spans="1:7" s="119" customFormat="1" ht="30" customHeight="1">
      <c r="A80" s="121" t="s">
        <v>1433</v>
      </c>
      <c r="B80" s="122" t="s">
        <v>1432</v>
      </c>
      <c r="C80" s="467" t="s">
        <v>1431</v>
      </c>
      <c r="D80" s="468"/>
      <c r="E80" s="130"/>
      <c r="F80" s="447"/>
      <c r="G80" s="449"/>
    </row>
    <row r="81" spans="1:7" s="119" customFormat="1" ht="30" customHeight="1">
      <c r="A81" s="121" t="s">
        <v>828</v>
      </c>
      <c r="B81" s="122" t="s">
        <v>1430</v>
      </c>
      <c r="C81" s="467" t="s">
        <v>1429</v>
      </c>
      <c r="D81" s="468"/>
      <c r="E81" s="128" t="s">
        <v>1428</v>
      </c>
      <c r="F81" s="447"/>
      <c r="G81" s="449"/>
    </row>
    <row r="82" spans="1:7" s="119" customFormat="1" ht="30" customHeight="1">
      <c r="A82" s="121" t="s">
        <v>828</v>
      </c>
      <c r="B82" s="122" t="s">
        <v>1427</v>
      </c>
      <c r="C82" s="467" t="s">
        <v>1426</v>
      </c>
      <c r="D82" s="468"/>
      <c r="E82" s="128" t="s">
        <v>1425</v>
      </c>
      <c r="F82" s="451" t="s">
        <v>723</v>
      </c>
      <c r="G82" s="452"/>
    </row>
    <row r="83" spans="1:7" s="119" customFormat="1" ht="30" customHeight="1">
      <c r="A83" s="121" t="s">
        <v>828</v>
      </c>
      <c r="B83" s="122" t="s">
        <v>1424</v>
      </c>
      <c r="C83" s="471" t="s">
        <v>1423</v>
      </c>
      <c r="D83" s="472"/>
      <c r="E83" s="128" t="s">
        <v>1420</v>
      </c>
      <c r="F83" s="447"/>
      <c r="G83" s="449"/>
    </row>
    <row r="84" spans="1:7" s="119" customFormat="1" ht="30" customHeight="1">
      <c r="A84" s="121" t="s">
        <v>828</v>
      </c>
      <c r="B84" s="122" t="s">
        <v>1422</v>
      </c>
      <c r="C84" s="467" t="s">
        <v>1421</v>
      </c>
      <c r="D84" s="468"/>
      <c r="E84" s="128" t="s">
        <v>1420</v>
      </c>
      <c r="F84" s="447"/>
      <c r="G84" s="449"/>
    </row>
    <row r="85" spans="1:7" s="119" customFormat="1" ht="30" customHeight="1">
      <c r="A85" s="121" t="s">
        <v>828</v>
      </c>
      <c r="B85" s="122" t="s">
        <v>1419</v>
      </c>
      <c r="C85" s="467" t="s">
        <v>1418</v>
      </c>
      <c r="D85" s="468"/>
      <c r="E85" s="128" t="s">
        <v>1417</v>
      </c>
      <c r="F85" s="451" t="s">
        <v>955</v>
      </c>
      <c r="G85" s="452"/>
    </row>
    <row r="86" spans="1:7" s="119" customFormat="1" ht="30" customHeight="1">
      <c r="A86" s="121" t="s">
        <v>560</v>
      </c>
      <c r="B86" s="122" t="s">
        <v>1416</v>
      </c>
      <c r="C86" s="471" t="s">
        <v>1415</v>
      </c>
      <c r="D86" s="472"/>
      <c r="E86" s="128" t="s">
        <v>1414</v>
      </c>
      <c r="F86" s="447"/>
      <c r="G86" s="449"/>
    </row>
    <row r="87" spans="1:7" s="119" customFormat="1" ht="30" customHeight="1">
      <c r="A87" s="121" t="s">
        <v>560</v>
      </c>
      <c r="B87" s="122" t="s">
        <v>1413</v>
      </c>
      <c r="C87" s="471" t="s">
        <v>1412</v>
      </c>
      <c r="D87" s="472"/>
      <c r="E87" s="128" t="s">
        <v>1411</v>
      </c>
      <c r="F87" s="451" t="s">
        <v>1410</v>
      </c>
      <c r="G87" s="452"/>
    </row>
    <row r="88" spans="1:7" s="119" customFormat="1" ht="30" customHeight="1">
      <c r="A88" s="121" t="s">
        <v>560</v>
      </c>
      <c r="B88" s="122" t="s">
        <v>1409</v>
      </c>
      <c r="C88" s="467" t="s">
        <v>1408</v>
      </c>
      <c r="D88" s="468"/>
      <c r="E88" s="130"/>
      <c r="F88" s="447"/>
      <c r="G88" s="449"/>
    </row>
    <row r="89" spans="1:7" s="119" customFormat="1" ht="30" customHeight="1">
      <c r="A89" s="121" t="s">
        <v>560</v>
      </c>
      <c r="B89" s="122" t="s">
        <v>1407</v>
      </c>
      <c r="C89" s="467" t="s">
        <v>1406</v>
      </c>
      <c r="D89" s="468"/>
      <c r="E89" s="128" t="s">
        <v>1405</v>
      </c>
      <c r="F89" s="447"/>
      <c r="G89" s="449"/>
    </row>
    <row r="90" spans="1:7" s="119" customFormat="1" ht="30" customHeight="1">
      <c r="A90" s="121" t="s">
        <v>1390</v>
      </c>
      <c r="B90" s="122" t="s">
        <v>1404</v>
      </c>
      <c r="C90" s="471" t="s">
        <v>1403</v>
      </c>
      <c r="D90" s="472"/>
      <c r="E90" s="130"/>
      <c r="F90" s="447"/>
      <c r="G90" s="449"/>
    </row>
    <row r="91" spans="1:7" s="119" customFormat="1" ht="30" customHeight="1">
      <c r="A91" s="121" t="s">
        <v>1390</v>
      </c>
      <c r="B91" s="122" t="s">
        <v>1402</v>
      </c>
      <c r="C91" s="471" t="s">
        <v>1401</v>
      </c>
      <c r="D91" s="472"/>
      <c r="E91" s="130"/>
      <c r="F91" s="447"/>
      <c r="G91" s="449"/>
    </row>
    <row r="92" spans="1:7" s="119" customFormat="1" ht="30" customHeight="1">
      <c r="A92" s="121" t="s">
        <v>828</v>
      </c>
      <c r="B92" s="122" t="s">
        <v>1400</v>
      </c>
      <c r="C92" s="471" t="s">
        <v>1399</v>
      </c>
      <c r="D92" s="472"/>
      <c r="E92" s="130"/>
      <c r="F92" s="447"/>
      <c r="G92" s="449"/>
    </row>
    <row r="93" spans="1:7" s="119" customFormat="1" ht="30" customHeight="1">
      <c r="A93" s="121" t="s">
        <v>828</v>
      </c>
      <c r="B93" s="122" t="s">
        <v>1398</v>
      </c>
      <c r="C93" s="469" t="s">
        <v>1397</v>
      </c>
      <c r="D93" s="470"/>
      <c r="E93" s="130"/>
      <c r="F93" s="447"/>
      <c r="G93" s="449"/>
    </row>
    <row r="94" spans="1:7" s="119" customFormat="1" ht="30" customHeight="1">
      <c r="A94" s="121" t="s">
        <v>560</v>
      </c>
      <c r="B94" s="122" t="s">
        <v>1396</v>
      </c>
      <c r="C94" s="471" t="s">
        <v>1395</v>
      </c>
      <c r="D94" s="472"/>
      <c r="E94" s="128" t="s">
        <v>1394</v>
      </c>
      <c r="F94" s="447"/>
      <c r="G94" s="449"/>
    </row>
    <row r="95" spans="1:7" s="119" customFormat="1" ht="30" customHeight="1">
      <c r="A95" s="121" t="s">
        <v>560</v>
      </c>
      <c r="B95" s="122" t="s">
        <v>1393</v>
      </c>
      <c r="C95" s="471" t="s">
        <v>1392</v>
      </c>
      <c r="D95" s="472"/>
      <c r="E95" s="128" t="s">
        <v>1391</v>
      </c>
      <c r="F95" s="451" t="s">
        <v>955</v>
      </c>
      <c r="G95" s="452"/>
    </row>
    <row r="96" spans="1:7" s="119" customFormat="1" ht="30" customHeight="1">
      <c r="A96" s="121" t="s">
        <v>1390</v>
      </c>
      <c r="B96" s="122" t="s">
        <v>1389</v>
      </c>
      <c r="C96" s="467" t="s">
        <v>1388</v>
      </c>
      <c r="D96" s="468"/>
      <c r="E96" s="130"/>
      <c r="F96" s="447"/>
      <c r="G96" s="449"/>
    </row>
    <row r="97" spans="1:7" s="119" customFormat="1" ht="30" customHeight="1">
      <c r="A97" s="121" t="s">
        <v>560</v>
      </c>
      <c r="B97" s="122" t="s">
        <v>1387</v>
      </c>
      <c r="C97" s="455" t="s">
        <v>1386</v>
      </c>
      <c r="D97" s="456"/>
      <c r="E97" s="128" t="s">
        <v>1385</v>
      </c>
      <c r="F97" s="447"/>
      <c r="G97" s="449"/>
    </row>
    <row r="98" spans="1:7" s="119" customFormat="1" ht="30" customHeight="1">
      <c r="A98" s="121" t="s">
        <v>263</v>
      </c>
      <c r="B98" s="122" t="s">
        <v>573</v>
      </c>
      <c r="C98" s="455" t="s">
        <v>574</v>
      </c>
      <c r="D98" s="456"/>
      <c r="E98" s="128" t="s">
        <v>575</v>
      </c>
      <c r="F98" s="451" t="s">
        <v>816</v>
      </c>
      <c r="G98" s="452"/>
    </row>
    <row r="99" spans="1:7" s="119" customFormat="1" ht="30" customHeight="1">
      <c r="A99" s="121" t="s">
        <v>263</v>
      </c>
      <c r="B99" s="122" t="s">
        <v>1384</v>
      </c>
      <c r="C99" s="445" t="s">
        <v>1383</v>
      </c>
      <c r="D99" s="450"/>
      <c r="E99" s="128" t="s">
        <v>771</v>
      </c>
      <c r="F99" s="451" t="s">
        <v>816</v>
      </c>
      <c r="G99" s="452"/>
    </row>
    <row r="100" spans="1:7" s="119" customFormat="1" ht="30" customHeight="1">
      <c r="A100" s="121" t="s">
        <v>852</v>
      </c>
      <c r="B100" s="122" t="s">
        <v>1382</v>
      </c>
      <c r="C100" s="473" t="s">
        <v>1381</v>
      </c>
      <c r="D100" s="474"/>
      <c r="E100" s="130"/>
      <c r="F100" s="447"/>
      <c r="G100" s="449"/>
    </row>
    <row r="101" spans="1:7" s="119" customFormat="1" ht="30" customHeight="1">
      <c r="A101" s="121" t="s">
        <v>852</v>
      </c>
      <c r="B101" s="122" t="s">
        <v>1380</v>
      </c>
      <c r="C101" s="467" t="s">
        <v>1379</v>
      </c>
      <c r="D101" s="468"/>
      <c r="E101" s="130"/>
      <c r="F101" s="447"/>
      <c r="G101" s="449"/>
    </row>
    <row r="102" spans="1:7" s="119" customFormat="1" ht="30" customHeight="1">
      <c r="A102" s="121" t="s">
        <v>852</v>
      </c>
      <c r="B102" s="122" t="s">
        <v>1378</v>
      </c>
      <c r="C102" s="451" t="s">
        <v>1377</v>
      </c>
      <c r="D102" s="475"/>
      <c r="E102" s="130"/>
      <c r="F102" s="447"/>
      <c r="G102" s="449"/>
    </row>
    <row r="103" spans="1:7" s="119" customFormat="1" ht="30" customHeight="1">
      <c r="A103" s="121" t="s">
        <v>852</v>
      </c>
      <c r="B103" s="122" t="s">
        <v>1376</v>
      </c>
      <c r="C103" s="451" t="s">
        <v>1375</v>
      </c>
      <c r="D103" s="475"/>
      <c r="E103" s="130"/>
      <c r="F103" s="447"/>
      <c r="G103" s="449"/>
    </row>
    <row r="104" spans="1:7" s="119" customFormat="1" ht="30" customHeight="1">
      <c r="A104" s="121" t="s">
        <v>852</v>
      </c>
      <c r="B104" s="122" t="s">
        <v>1374</v>
      </c>
      <c r="C104" s="451" t="s">
        <v>1373</v>
      </c>
      <c r="D104" s="475"/>
      <c r="E104" s="130"/>
      <c r="F104" s="447"/>
      <c r="G104" s="449"/>
    </row>
    <row r="105" spans="1:7" s="119" customFormat="1" ht="30" customHeight="1">
      <c r="A105" s="121" t="s">
        <v>852</v>
      </c>
      <c r="B105" s="122" t="s">
        <v>1372</v>
      </c>
      <c r="C105" s="451" t="s">
        <v>1371</v>
      </c>
      <c r="D105" s="475"/>
      <c r="E105" s="130"/>
      <c r="F105" s="447"/>
      <c r="G105" s="449"/>
    </row>
    <row r="106" spans="1:7" s="119" customFormat="1" ht="30" customHeight="1">
      <c r="A106" s="121" t="s">
        <v>852</v>
      </c>
      <c r="B106" s="122" t="s">
        <v>1370</v>
      </c>
      <c r="C106" s="451" t="s">
        <v>1369</v>
      </c>
      <c r="D106" s="475"/>
      <c r="E106" s="130"/>
      <c r="F106" s="447"/>
      <c r="G106" s="449"/>
    </row>
    <row r="107" spans="1:7" s="119" customFormat="1" ht="30" customHeight="1">
      <c r="A107" s="121" t="s">
        <v>852</v>
      </c>
      <c r="B107" s="122" t="s">
        <v>1368</v>
      </c>
      <c r="C107" s="451" t="s">
        <v>1367</v>
      </c>
      <c r="D107" s="475"/>
      <c r="E107" s="130"/>
      <c r="F107" s="447"/>
      <c r="G107" s="449"/>
    </row>
    <row r="108" spans="1:7" s="119" customFormat="1" ht="30" customHeight="1">
      <c r="A108" s="121" t="s">
        <v>852</v>
      </c>
      <c r="B108" s="122" t="s">
        <v>1366</v>
      </c>
      <c r="C108" s="451" t="s">
        <v>1365</v>
      </c>
      <c r="D108" s="475"/>
      <c r="E108" s="130"/>
      <c r="F108" s="447"/>
      <c r="G108" s="449"/>
    </row>
    <row r="109" spans="1:7" s="119" customFormat="1" ht="30" customHeight="1">
      <c r="A109" s="121" t="s">
        <v>557</v>
      </c>
      <c r="B109" s="122" t="s">
        <v>1364</v>
      </c>
      <c r="C109" s="471" t="s">
        <v>1363</v>
      </c>
      <c r="D109" s="472"/>
      <c r="E109" s="128" t="s">
        <v>1362</v>
      </c>
      <c r="F109" s="451" t="s">
        <v>824</v>
      </c>
      <c r="G109" s="452"/>
    </row>
    <row r="110" spans="1:7" s="119" customFormat="1" ht="30" customHeight="1">
      <c r="A110" s="121" t="s">
        <v>828</v>
      </c>
      <c r="B110" s="122" t="s">
        <v>1361</v>
      </c>
      <c r="C110" s="473" t="s">
        <v>1360</v>
      </c>
      <c r="D110" s="474"/>
      <c r="E110" s="130"/>
      <c r="F110" s="447"/>
      <c r="G110" s="449"/>
    </row>
    <row r="111" spans="1:7" s="119" customFormat="1" ht="30" customHeight="1">
      <c r="A111" s="121" t="s">
        <v>828</v>
      </c>
      <c r="B111" s="122" t="s">
        <v>1359</v>
      </c>
      <c r="C111" s="467" t="s">
        <v>1358</v>
      </c>
      <c r="D111" s="468"/>
      <c r="E111" s="130"/>
      <c r="F111" s="447"/>
      <c r="G111" s="449"/>
    </row>
    <row r="112" spans="1:7" s="119" customFormat="1" ht="30" customHeight="1">
      <c r="A112" s="126"/>
      <c r="B112" s="126"/>
      <c r="C112" s="461"/>
      <c r="D112" s="476"/>
      <c r="E112" s="126"/>
      <c r="F112" s="461"/>
      <c r="G112" s="462"/>
    </row>
    <row r="113" spans="1:7" s="119" customFormat="1" ht="30" customHeight="1">
      <c r="A113" s="124" t="s">
        <v>828</v>
      </c>
      <c r="B113" s="125" t="s">
        <v>1357</v>
      </c>
      <c r="C113" s="477" t="s">
        <v>1356</v>
      </c>
      <c r="D113" s="478"/>
      <c r="E113" s="140"/>
      <c r="F113" s="479"/>
      <c r="G113" s="480"/>
    </row>
    <row r="114" spans="1:7" s="119" customFormat="1" ht="30" customHeight="1">
      <c r="A114" s="121" t="s">
        <v>828</v>
      </c>
      <c r="B114" s="122" t="s">
        <v>1355</v>
      </c>
      <c r="C114" s="445" t="s">
        <v>1354</v>
      </c>
      <c r="D114" s="450"/>
      <c r="E114" s="130"/>
      <c r="F114" s="447"/>
      <c r="G114" s="449"/>
    </row>
    <row r="115" spans="1:7" s="119" customFormat="1" ht="30" customHeight="1">
      <c r="A115" s="121" t="s">
        <v>828</v>
      </c>
      <c r="B115" s="122" t="s">
        <v>1353</v>
      </c>
      <c r="C115" s="445" t="s">
        <v>1352</v>
      </c>
      <c r="D115" s="450"/>
      <c r="E115" s="130"/>
      <c r="F115" s="447"/>
      <c r="G115" s="449"/>
    </row>
    <row r="116" spans="1:7" s="119" customFormat="1" ht="30" customHeight="1">
      <c r="A116" s="121" t="s">
        <v>828</v>
      </c>
      <c r="B116" s="122" t="s">
        <v>1351</v>
      </c>
      <c r="C116" s="445" t="s">
        <v>1350</v>
      </c>
      <c r="D116" s="450"/>
      <c r="E116" s="130"/>
      <c r="F116" s="447"/>
      <c r="G116" s="449"/>
    </row>
    <row r="117" spans="1:7" s="119" customFormat="1" ht="30" customHeight="1">
      <c r="A117" s="121" t="s">
        <v>828</v>
      </c>
      <c r="B117" s="122" t="s">
        <v>1349</v>
      </c>
      <c r="C117" s="445" t="s">
        <v>1348</v>
      </c>
      <c r="D117" s="450"/>
      <c r="E117" s="130"/>
      <c r="F117" s="447"/>
      <c r="G117" s="449"/>
    </row>
    <row r="118" spans="1:7" s="119" customFormat="1" ht="30" customHeight="1">
      <c r="A118" s="121" t="s">
        <v>828</v>
      </c>
      <c r="B118" s="122" t="s">
        <v>1347</v>
      </c>
      <c r="C118" s="445" t="s">
        <v>1346</v>
      </c>
      <c r="D118" s="450"/>
      <c r="E118" s="130"/>
      <c r="F118" s="447"/>
      <c r="G118" s="449"/>
    </row>
    <row r="119" spans="1:7" s="119" customFormat="1" ht="30" customHeight="1">
      <c r="A119" s="121" t="s">
        <v>828</v>
      </c>
      <c r="B119" s="122" t="s">
        <v>1345</v>
      </c>
      <c r="C119" s="445" t="s">
        <v>1344</v>
      </c>
      <c r="D119" s="450"/>
      <c r="E119" s="130"/>
      <c r="F119" s="447"/>
      <c r="G119" s="449"/>
    </row>
    <row r="120" spans="1:7" s="119" customFormat="1" ht="30" customHeight="1">
      <c r="A120" s="121" t="s">
        <v>828</v>
      </c>
      <c r="B120" s="122" t="s">
        <v>1343</v>
      </c>
      <c r="C120" s="445" t="s">
        <v>1342</v>
      </c>
      <c r="D120" s="450"/>
      <c r="E120" s="130"/>
      <c r="F120" s="447"/>
      <c r="G120" s="449"/>
    </row>
    <row r="121" spans="1:7" s="119" customFormat="1" ht="30" customHeight="1">
      <c r="A121" s="121" t="s">
        <v>828</v>
      </c>
      <c r="B121" s="122" t="s">
        <v>1341</v>
      </c>
      <c r="C121" s="445" t="s">
        <v>1340</v>
      </c>
      <c r="D121" s="450"/>
      <c r="E121" s="130"/>
      <c r="F121" s="447"/>
      <c r="G121" s="449"/>
    </row>
    <row r="122" spans="1:7" s="119" customFormat="1" ht="30" customHeight="1">
      <c r="A122" s="121" t="s">
        <v>828</v>
      </c>
      <c r="B122" s="122" t="s">
        <v>1339</v>
      </c>
      <c r="C122" s="445" t="s">
        <v>1338</v>
      </c>
      <c r="D122" s="450"/>
      <c r="E122" s="130"/>
      <c r="F122" s="447"/>
      <c r="G122" s="449"/>
    </row>
    <row r="123" spans="1:7" s="119" customFormat="1" ht="30" customHeight="1">
      <c r="A123" s="121" t="s">
        <v>828</v>
      </c>
      <c r="B123" s="122" t="s">
        <v>1337</v>
      </c>
      <c r="C123" s="445" t="s">
        <v>1336</v>
      </c>
      <c r="D123" s="450"/>
      <c r="E123" s="130"/>
      <c r="F123" s="447"/>
      <c r="G123" s="449"/>
    </row>
    <row r="124" spans="1:7" s="119" customFormat="1" ht="30" customHeight="1">
      <c r="A124" s="121" t="s">
        <v>828</v>
      </c>
      <c r="B124" s="122" t="s">
        <v>1335</v>
      </c>
      <c r="C124" s="445" t="s">
        <v>1334</v>
      </c>
      <c r="D124" s="450"/>
      <c r="E124" s="130"/>
      <c r="F124" s="447"/>
      <c r="G124" s="449"/>
    </row>
    <row r="125" spans="1:7" s="119" customFormat="1" ht="30" customHeight="1">
      <c r="A125" s="121" t="s">
        <v>828</v>
      </c>
      <c r="B125" s="122" t="s">
        <v>1333</v>
      </c>
      <c r="C125" s="445" t="s">
        <v>1332</v>
      </c>
      <c r="D125" s="450"/>
      <c r="E125" s="120" t="s">
        <v>1331</v>
      </c>
      <c r="F125" s="447"/>
      <c r="G125" s="449"/>
    </row>
    <row r="126" spans="1:7" s="119" customFormat="1" ht="30" customHeight="1">
      <c r="A126" s="121" t="s">
        <v>828</v>
      </c>
      <c r="B126" s="122" t="s">
        <v>1330</v>
      </c>
      <c r="C126" s="445" t="s">
        <v>1329</v>
      </c>
      <c r="D126" s="450"/>
      <c r="E126" s="120" t="s">
        <v>1328</v>
      </c>
      <c r="F126" s="447"/>
      <c r="G126" s="449"/>
    </row>
    <row r="127" spans="1:7" s="119" customFormat="1" ht="30" customHeight="1">
      <c r="A127" s="121" t="s">
        <v>828</v>
      </c>
      <c r="B127" s="122" t="s">
        <v>1327</v>
      </c>
      <c r="C127" s="445" t="s">
        <v>1326</v>
      </c>
      <c r="D127" s="450"/>
      <c r="E127" s="130"/>
      <c r="F127" s="447"/>
      <c r="G127" s="449"/>
    </row>
    <row r="128" spans="1:7" s="119" customFormat="1" ht="30" customHeight="1">
      <c r="A128" s="121" t="s">
        <v>828</v>
      </c>
      <c r="B128" s="122" t="s">
        <v>1325</v>
      </c>
      <c r="C128" s="445" t="s">
        <v>1324</v>
      </c>
      <c r="D128" s="450"/>
      <c r="E128" s="130"/>
      <c r="F128" s="447"/>
      <c r="G128" s="449"/>
    </row>
    <row r="129" spans="1:7" s="119" customFormat="1" ht="30" customHeight="1">
      <c r="A129" s="121" t="s">
        <v>828</v>
      </c>
      <c r="B129" s="122" t="s">
        <v>1323</v>
      </c>
      <c r="C129" s="445" t="s">
        <v>1322</v>
      </c>
      <c r="D129" s="450"/>
      <c r="E129" s="130"/>
      <c r="F129" s="447"/>
      <c r="G129" s="449"/>
    </row>
    <row r="130" spans="1:7" s="119" customFormat="1" ht="30" customHeight="1">
      <c r="A130" s="121" t="s">
        <v>828</v>
      </c>
      <c r="B130" s="122" t="s">
        <v>1321</v>
      </c>
      <c r="C130" s="445" t="s">
        <v>1320</v>
      </c>
      <c r="D130" s="450"/>
      <c r="E130" s="130"/>
      <c r="F130" s="447"/>
      <c r="G130" s="449"/>
    </row>
    <row r="131" spans="1:7" s="119" customFormat="1" ht="30" customHeight="1">
      <c r="A131" s="121" t="s">
        <v>828</v>
      </c>
      <c r="B131" s="122" t="s">
        <v>1319</v>
      </c>
      <c r="C131" s="445" t="s">
        <v>1318</v>
      </c>
      <c r="D131" s="450"/>
      <c r="E131" s="130"/>
      <c r="F131" s="447"/>
      <c r="G131" s="449"/>
    </row>
    <row r="132" spans="1:7" s="119" customFormat="1" ht="30" customHeight="1">
      <c r="A132" s="121" t="s">
        <v>828</v>
      </c>
      <c r="B132" s="122" t="s">
        <v>1317</v>
      </c>
      <c r="C132" s="445" t="s">
        <v>1316</v>
      </c>
      <c r="D132" s="450"/>
      <c r="E132" s="130"/>
      <c r="F132" s="447"/>
      <c r="G132" s="449"/>
    </row>
    <row r="133" spans="1:7" s="119" customFormat="1" ht="30" customHeight="1">
      <c r="A133" s="121" t="s">
        <v>828</v>
      </c>
      <c r="B133" s="122" t="s">
        <v>1315</v>
      </c>
      <c r="C133" s="445" t="s">
        <v>1314</v>
      </c>
      <c r="D133" s="450"/>
      <c r="E133" s="130"/>
      <c r="F133" s="447"/>
      <c r="G133" s="449"/>
    </row>
    <row r="134" spans="1:7" s="119" customFormat="1" ht="30" customHeight="1">
      <c r="A134" s="121" t="s">
        <v>828</v>
      </c>
      <c r="B134" s="122" t="s">
        <v>1313</v>
      </c>
      <c r="C134" s="445" t="s">
        <v>1312</v>
      </c>
      <c r="D134" s="450"/>
      <c r="E134" s="130"/>
      <c r="F134" s="447"/>
      <c r="G134" s="449"/>
    </row>
    <row r="135" spans="1:7" s="119" customFormat="1" ht="30" customHeight="1">
      <c r="A135" s="121" t="s">
        <v>828</v>
      </c>
      <c r="B135" s="122" t="s">
        <v>1311</v>
      </c>
      <c r="C135" s="445" t="s">
        <v>1310</v>
      </c>
      <c r="D135" s="450"/>
      <c r="E135" s="130"/>
      <c r="F135" s="447"/>
      <c r="G135" s="449"/>
    </row>
    <row r="136" spans="1:7" s="119" customFormat="1" ht="30" customHeight="1">
      <c r="A136" s="121" t="s">
        <v>828</v>
      </c>
      <c r="B136" s="122" t="s">
        <v>1309</v>
      </c>
      <c r="C136" s="445" t="s">
        <v>1308</v>
      </c>
      <c r="D136" s="450"/>
      <c r="E136" s="130"/>
      <c r="F136" s="447"/>
      <c r="G136" s="449"/>
    </row>
    <row r="137" spans="1:7" s="119" customFormat="1" ht="30" customHeight="1">
      <c r="A137" s="121" t="s">
        <v>560</v>
      </c>
      <c r="B137" s="122" t="s">
        <v>1307</v>
      </c>
      <c r="C137" s="445" t="s">
        <v>1306</v>
      </c>
      <c r="D137" s="450"/>
      <c r="E137" s="130"/>
      <c r="F137" s="447"/>
      <c r="G137" s="449"/>
    </row>
    <row r="138" spans="1:7" s="119" customFormat="1" ht="30" customHeight="1">
      <c r="A138" s="121" t="s">
        <v>560</v>
      </c>
      <c r="B138" s="129" t="s">
        <v>1305</v>
      </c>
      <c r="C138" s="445" t="s">
        <v>1304</v>
      </c>
      <c r="D138" s="450"/>
      <c r="E138" s="130"/>
      <c r="F138" s="447"/>
      <c r="G138" s="449"/>
    </row>
    <row r="139" spans="1:7" s="119" customFormat="1" ht="30" customHeight="1">
      <c r="A139" s="121" t="s">
        <v>560</v>
      </c>
      <c r="B139" s="122" t="s">
        <v>1303</v>
      </c>
      <c r="C139" s="445" t="s">
        <v>1302</v>
      </c>
      <c r="D139" s="450"/>
      <c r="E139" s="127" t="s">
        <v>1301</v>
      </c>
      <c r="F139" s="451" t="s">
        <v>824</v>
      </c>
      <c r="G139" s="452"/>
    </row>
    <row r="140" spans="1:7" s="119" customFormat="1" ht="30" customHeight="1">
      <c r="A140" s="121" t="s">
        <v>560</v>
      </c>
      <c r="B140" s="122" t="s">
        <v>1300</v>
      </c>
      <c r="C140" s="445" t="s">
        <v>1299</v>
      </c>
      <c r="D140" s="450"/>
      <c r="E140" s="127" t="s">
        <v>1298</v>
      </c>
      <c r="F140" s="447"/>
      <c r="G140" s="449"/>
    </row>
    <row r="141" spans="1:7" s="119" customFormat="1" ht="30" customHeight="1">
      <c r="A141" s="121" t="s">
        <v>828</v>
      </c>
      <c r="B141" s="122" t="s">
        <v>1297</v>
      </c>
      <c r="C141" s="445" t="s">
        <v>1296</v>
      </c>
      <c r="D141" s="450"/>
      <c r="E141" s="130"/>
      <c r="F141" s="447"/>
      <c r="G141" s="449"/>
    </row>
    <row r="142" spans="1:7" s="119" customFormat="1" ht="30" customHeight="1">
      <c r="A142" s="121" t="s">
        <v>828</v>
      </c>
      <c r="B142" s="122" t="s">
        <v>1295</v>
      </c>
      <c r="C142" s="445" t="s">
        <v>1294</v>
      </c>
      <c r="D142" s="450"/>
      <c r="E142" s="130"/>
      <c r="F142" s="447"/>
      <c r="G142" s="449"/>
    </row>
    <row r="143" spans="1:7" s="119" customFormat="1" ht="30" customHeight="1">
      <c r="A143" s="121" t="s">
        <v>828</v>
      </c>
      <c r="B143" s="122" t="s">
        <v>1293</v>
      </c>
      <c r="C143" s="445" t="s">
        <v>1292</v>
      </c>
      <c r="D143" s="450"/>
      <c r="E143" s="130"/>
      <c r="F143" s="447"/>
      <c r="G143" s="449"/>
    </row>
    <row r="144" spans="1:7" s="119" customFormat="1" ht="30" customHeight="1">
      <c r="A144" s="121" t="s">
        <v>828</v>
      </c>
      <c r="B144" s="122" t="s">
        <v>1291</v>
      </c>
      <c r="C144" s="445" t="s">
        <v>1290</v>
      </c>
      <c r="D144" s="450"/>
      <c r="E144" s="130"/>
      <c r="F144" s="447"/>
      <c r="G144" s="449"/>
    </row>
    <row r="145" spans="1:7" s="119" customFormat="1" ht="30" customHeight="1">
      <c r="A145" s="121" t="s">
        <v>828</v>
      </c>
      <c r="B145" s="122" t="s">
        <v>1289</v>
      </c>
      <c r="C145" s="455" t="s">
        <v>1288</v>
      </c>
      <c r="D145" s="456"/>
      <c r="E145" s="130"/>
      <c r="F145" s="447"/>
      <c r="G145" s="449"/>
    </row>
    <row r="146" spans="1:7" s="119" customFormat="1" ht="30" customHeight="1">
      <c r="A146" s="121" t="s">
        <v>828</v>
      </c>
      <c r="B146" s="122" t="s">
        <v>1287</v>
      </c>
      <c r="C146" s="445" t="s">
        <v>1286</v>
      </c>
      <c r="D146" s="450"/>
      <c r="E146" s="130"/>
      <c r="F146" s="447"/>
      <c r="G146" s="449"/>
    </row>
    <row r="147" spans="1:7" s="119" customFormat="1" ht="30" customHeight="1">
      <c r="A147" s="121" t="s">
        <v>828</v>
      </c>
      <c r="B147" s="122" t="s">
        <v>1285</v>
      </c>
      <c r="C147" s="445" t="s">
        <v>1284</v>
      </c>
      <c r="D147" s="450"/>
      <c r="E147" s="130"/>
      <c r="F147" s="447"/>
      <c r="G147" s="449"/>
    </row>
    <row r="148" spans="1:7" s="119" customFormat="1" ht="30" customHeight="1">
      <c r="A148" s="121" t="s">
        <v>828</v>
      </c>
      <c r="B148" s="122" t="s">
        <v>1283</v>
      </c>
      <c r="C148" s="445" t="s">
        <v>1282</v>
      </c>
      <c r="D148" s="450"/>
      <c r="E148" s="130"/>
      <c r="F148" s="447"/>
      <c r="G148" s="449"/>
    </row>
    <row r="149" spans="1:7" s="119" customFormat="1" ht="30" customHeight="1">
      <c r="A149" s="121" t="s">
        <v>828</v>
      </c>
      <c r="B149" s="122" t="s">
        <v>1281</v>
      </c>
      <c r="C149" s="445" t="s">
        <v>1280</v>
      </c>
      <c r="D149" s="450"/>
      <c r="E149" s="130"/>
      <c r="F149" s="447"/>
      <c r="G149" s="449"/>
    </row>
    <row r="150" spans="1:7" s="119" customFormat="1" ht="30" customHeight="1">
      <c r="A150" s="121" t="s">
        <v>828</v>
      </c>
      <c r="B150" s="122" t="s">
        <v>1279</v>
      </c>
      <c r="C150" s="445" t="s">
        <v>1278</v>
      </c>
      <c r="D150" s="450"/>
      <c r="E150" s="130"/>
      <c r="F150" s="447"/>
      <c r="G150" s="449"/>
    </row>
    <row r="151" spans="1:7" s="119" customFormat="1" ht="30" customHeight="1">
      <c r="A151" s="121" t="s">
        <v>828</v>
      </c>
      <c r="B151" s="122" t="s">
        <v>1277</v>
      </c>
      <c r="C151" s="445" t="s">
        <v>1276</v>
      </c>
      <c r="D151" s="450"/>
      <c r="E151" s="130"/>
      <c r="F151" s="447"/>
      <c r="G151" s="449"/>
    </row>
    <row r="152" spans="1:7" s="119" customFormat="1" ht="30" customHeight="1">
      <c r="A152" s="121" t="s">
        <v>828</v>
      </c>
      <c r="B152" s="122" t="s">
        <v>1275</v>
      </c>
      <c r="C152" s="445" t="s">
        <v>1274</v>
      </c>
      <c r="D152" s="450"/>
      <c r="E152" s="130"/>
      <c r="F152" s="447"/>
      <c r="G152" s="449"/>
    </row>
    <row r="153" spans="1:7" s="119" customFormat="1" ht="30" customHeight="1">
      <c r="A153" s="121" t="s">
        <v>828</v>
      </c>
      <c r="B153" s="122" t="s">
        <v>1273</v>
      </c>
      <c r="C153" s="445" t="s">
        <v>1272</v>
      </c>
      <c r="D153" s="450"/>
      <c r="E153" s="130"/>
      <c r="F153" s="447"/>
      <c r="G153" s="449"/>
    </row>
    <row r="154" spans="1:7" s="119" customFormat="1" ht="30" customHeight="1">
      <c r="A154" s="121" t="s">
        <v>828</v>
      </c>
      <c r="B154" s="122" t="s">
        <v>1271</v>
      </c>
      <c r="C154" s="445" t="s">
        <v>1270</v>
      </c>
      <c r="D154" s="450"/>
      <c r="E154" s="130"/>
      <c r="F154" s="447"/>
      <c r="G154" s="449"/>
    </row>
    <row r="155" spans="1:7" s="119" customFormat="1" ht="30" customHeight="1">
      <c r="A155" s="121" t="s">
        <v>828</v>
      </c>
      <c r="B155" s="122" t="s">
        <v>1269</v>
      </c>
      <c r="C155" s="445" t="s">
        <v>1268</v>
      </c>
      <c r="D155" s="450"/>
      <c r="E155" s="130"/>
      <c r="F155" s="447"/>
      <c r="G155" s="449"/>
    </row>
    <row r="156" spans="1:7" s="119" customFormat="1" ht="30" customHeight="1">
      <c r="A156" s="121" t="s">
        <v>828</v>
      </c>
      <c r="B156" s="122" t="s">
        <v>1267</v>
      </c>
      <c r="C156" s="445" t="s">
        <v>1266</v>
      </c>
      <c r="D156" s="450"/>
      <c r="E156" s="130"/>
      <c r="F156" s="447"/>
      <c r="G156" s="449"/>
    </row>
    <row r="157" spans="1:7" s="119" customFormat="1" ht="30" customHeight="1">
      <c r="A157" s="121" t="s">
        <v>828</v>
      </c>
      <c r="B157" s="122" t="s">
        <v>1265</v>
      </c>
      <c r="C157" s="445" t="s">
        <v>1264</v>
      </c>
      <c r="D157" s="450"/>
      <c r="E157" s="130"/>
      <c r="F157" s="447"/>
      <c r="G157" s="449"/>
    </row>
    <row r="158" spans="1:7" s="119" customFormat="1" ht="30" customHeight="1">
      <c r="A158" s="121" t="s">
        <v>828</v>
      </c>
      <c r="B158" s="122" t="s">
        <v>1263</v>
      </c>
      <c r="C158" s="445" t="s">
        <v>1262</v>
      </c>
      <c r="D158" s="450"/>
      <c r="E158" s="130"/>
      <c r="F158" s="447"/>
      <c r="G158" s="449"/>
    </row>
    <row r="159" spans="1:7" s="119" customFormat="1" ht="30" customHeight="1">
      <c r="A159" s="121" t="s">
        <v>828</v>
      </c>
      <c r="B159" s="122" t="s">
        <v>1261</v>
      </c>
      <c r="C159" s="445" t="s">
        <v>1260</v>
      </c>
      <c r="D159" s="450"/>
      <c r="E159" s="130"/>
      <c r="F159" s="447"/>
      <c r="G159" s="449"/>
    </row>
    <row r="160" spans="1:7" s="119" customFormat="1" ht="30" customHeight="1">
      <c r="A160" s="121" t="s">
        <v>828</v>
      </c>
      <c r="B160" s="122" t="s">
        <v>1259</v>
      </c>
      <c r="C160" s="445" t="s">
        <v>1258</v>
      </c>
      <c r="D160" s="450"/>
      <c r="E160" s="130"/>
      <c r="F160" s="447"/>
      <c r="G160" s="449"/>
    </row>
    <row r="161" spans="1:7" s="119" customFormat="1" ht="30" customHeight="1">
      <c r="A161" s="121" t="s">
        <v>828</v>
      </c>
      <c r="B161" s="122" t="s">
        <v>1257</v>
      </c>
      <c r="C161" s="445" t="s">
        <v>1256</v>
      </c>
      <c r="D161" s="450"/>
      <c r="E161" s="130"/>
      <c r="F161" s="447"/>
      <c r="G161" s="449"/>
    </row>
    <row r="162" spans="1:7" s="119" customFormat="1" ht="30" customHeight="1">
      <c r="A162" s="121" t="s">
        <v>828</v>
      </c>
      <c r="B162" s="122" t="s">
        <v>1255</v>
      </c>
      <c r="C162" s="455" t="s">
        <v>1254</v>
      </c>
      <c r="D162" s="456"/>
      <c r="E162" s="130"/>
      <c r="F162" s="447"/>
      <c r="G162" s="449"/>
    </row>
    <row r="163" spans="1:7" s="119" customFormat="1" ht="30" customHeight="1">
      <c r="A163" s="121" t="s">
        <v>828</v>
      </c>
      <c r="B163" s="122" t="s">
        <v>1253</v>
      </c>
      <c r="C163" s="445" t="s">
        <v>1252</v>
      </c>
      <c r="D163" s="450"/>
      <c r="E163" s="130"/>
      <c r="F163" s="447"/>
      <c r="G163" s="449"/>
    </row>
    <row r="164" spans="1:7" s="119" customFormat="1" ht="30" customHeight="1">
      <c r="A164" s="121" t="s">
        <v>828</v>
      </c>
      <c r="B164" s="122" t="s">
        <v>1251</v>
      </c>
      <c r="C164" s="445" t="s">
        <v>1250</v>
      </c>
      <c r="D164" s="450"/>
      <c r="E164" s="130"/>
      <c r="F164" s="447"/>
      <c r="G164" s="449"/>
    </row>
    <row r="165" spans="1:7" s="119" customFormat="1" ht="30" customHeight="1">
      <c r="A165" s="121" t="s">
        <v>828</v>
      </c>
      <c r="B165" s="122" t="s">
        <v>1249</v>
      </c>
      <c r="C165" s="445" t="s">
        <v>1248</v>
      </c>
      <c r="D165" s="450"/>
      <c r="E165" s="130"/>
      <c r="F165" s="447"/>
      <c r="G165" s="449"/>
    </row>
    <row r="166" spans="1:7" s="119" customFormat="1" ht="30" customHeight="1">
      <c r="A166" s="121" t="s">
        <v>828</v>
      </c>
      <c r="B166" s="122" t="s">
        <v>1247</v>
      </c>
      <c r="C166" s="445" t="s">
        <v>1246</v>
      </c>
      <c r="D166" s="450"/>
      <c r="E166" s="130"/>
      <c r="F166" s="447"/>
      <c r="G166" s="449"/>
    </row>
    <row r="167" spans="1:7" s="119" customFormat="1" ht="30" customHeight="1">
      <c r="A167" s="121" t="s">
        <v>828</v>
      </c>
      <c r="B167" s="122" t="s">
        <v>1245</v>
      </c>
      <c r="C167" s="445" t="s">
        <v>1244</v>
      </c>
      <c r="D167" s="450"/>
      <c r="E167" s="130"/>
      <c r="F167" s="447"/>
      <c r="G167" s="449"/>
    </row>
    <row r="168" spans="1:7" s="119" customFormat="1" ht="30" customHeight="1">
      <c r="A168" s="126"/>
      <c r="B168" s="126"/>
      <c r="C168" s="461"/>
      <c r="D168" s="476"/>
      <c r="E168" s="126"/>
      <c r="F168" s="461"/>
      <c r="G168" s="462"/>
    </row>
    <row r="169" spans="1:7" s="119" customFormat="1" ht="30" customHeight="1">
      <c r="A169" s="124" t="s">
        <v>560</v>
      </c>
      <c r="B169" s="124" t="s">
        <v>1243</v>
      </c>
      <c r="C169" s="477" t="s">
        <v>1242</v>
      </c>
      <c r="D169" s="478"/>
      <c r="E169" s="143" t="s">
        <v>1241</v>
      </c>
      <c r="F169" s="479"/>
      <c r="G169" s="480"/>
    </row>
    <row r="170" spans="1:7" s="119" customFormat="1" ht="30" customHeight="1">
      <c r="A170" s="121" t="s">
        <v>560</v>
      </c>
      <c r="B170" s="121" t="s">
        <v>1240</v>
      </c>
      <c r="C170" s="445" t="s">
        <v>1239</v>
      </c>
      <c r="D170" s="450"/>
      <c r="E170" s="127" t="s">
        <v>1238</v>
      </c>
      <c r="F170" s="447"/>
      <c r="G170" s="449"/>
    </row>
    <row r="171" spans="1:7" s="119" customFormat="1" ht="30" customHeight="1">
      <c r="A171" s="121" t="s">
        <v>560</v>
      </c>
      <c r="B171" s="121" t="s">
        <v>1237</v>
      </c>
      <c r="C171" s="445" t="s">
        <v>1236</v>
      </c>
      <c r="D171" s="450"/>
      <c r="E171" s="127" t="s">
        <v>1235</v>
      </c>
      <c r="F171" s="451" t="s">
        <v>824</v>
      </c>
      <c r="G171" s="452"/>
    </row>
    <row r="172" spans="1:7" s="119" customFormat="1" ht="30" customHeight="1">
      <c r="A172" s="121" t="s">
        <v>560</v>
      </c>
      <c r="B172" s="121" t="s">
        <v>1234</v>
      </c>
      <c r="C172" s="445" t="s">
        <v>1233</v>
      </c>
      <c r="D172" s="450"/>
      <c r="E172" s="120" t="s">
        <v>1232</v>
      </c>
      <c r="F172" s="447"/>
      <c r="G172" s="449"/>
    </row>
    <row r="173" spans="1:7" s="119" customFormat="1" ht="30" customHeight="1">
      <c r="A173" s="121" t="s">
        <v>560</v>
      </c>
      <c r="B173" s="121" t="s">
        <v>1231</v>
      </c>
      <c r="C173" s="455" t="s">
        <v>1230</v>
      </c>
      <c r="D173" s="456"/>
      <c r="E173" s="130"/>
      <c r="F173" s="447"/>
      <c r="G173" s="449"/>
    </row>
    <row r="174" spans="1:7" s="119" customFormat="1" ht="30" customHeight="1">
      <c r="A174" s="121" t="s">
        <v>828</v>
      </c>
      <c r="B174" s="121" t="s">
        <v>1229</v>
      </c>
      <c r="C174" s="445" t="s">
        <v>1228</v>
      </c>
      <c r="D174" s="450"/>
      <c r="E174" s="130"/>
      <c r="F174" s="447"/>
      <c r="G174" s="449"/>
    </row>
    <row r="175" spans="1:7" s="119" customFormat="1" ht="30" customHeight="1">
      <c r="A175" s="121" t="s">
        <v>828</v>
      </c>
      <c r="B175" s="121" t="s">
        <v>1227</v>
      </c>
      <c r="C175" s="445" t="s">
        <v>1226</v>
      </c>
      <c r="D175" s="450"/>
      <c r="E175" s="130"/>
      <c r="F175" s="447"/>
      <c r="G175" s="449"/>
    </row>
    <row r="176" spans="1:7" s="119" customFormat="1" ht="30" customHeight="1">
      <c r="A176" s="121" t="s">
        <v>828</v>
      </c>
      <c r="B176" s="121" t="s">
        <v>1225</v>
      </c>
      <c r="C176" s="445" t="s">
        <v>1224</v>
      </c>
      <c r="D176" s="450"/>
      <c r="E176" s="130"/>
      <c r="F176" s="447"/>
      <c r="G176" s="449"/>
    </row>
    <row r="177" spans="1:7" s="119" customFormat="1" ht="30" customHeight="1">
      <c r="A177" s="121" t="s">
        <v>828</v>
      </c>
      <c r="B177" s="121" t="s">
        <v>1223</v>
      </c>
      <c r="C177" s="445" t="s">
        <v>1222</v>
      </c>
      <c r="D177" s="450"/>
      <c r="E177" s="130"/>
      <c r="F177" s="447"/>
      <c r="G177" s="449"/>
    </row>
    <row r="178" spans="1:7" s="119" customFormat="1" ht="30" customHeight="1">
      <c r="A178" s="121" t="s">
        <v>828</v>
      </c>
      <c r="B178" s="121" t="s">
        <v>1221</v>
      </c>
      <c r="C178" s="445" t="s">
        <v>1220</v>
      </c>
      <c r="D178" s="450"/>
      <c r="E178" s="130"/>
      <c r="F178" s="447"/>
      <c r="G178" s="449"/>
    </row>
    <row r="179" spans="1:7" s="119" customFormat="1" ht="30" customHeight="1">
      <c r="A179" s="121" t="s">
        <v>828</v>
      </c>
      <c r="B179" s="121" t="s">
        <v>1219</v>
      </c>
      <c r="C179" s="445" t="s">
        <v>1218</v>
      </c>
      <c r="D179" s="450"/>
      <c r="E179" s="130"/>
      <c r="F179" s="447"/>
      <c r="G179" s="449"/>
    </row>
    <row r="180" spans="1:7" s="119" customFormat="1" ht="30" customHeight="1">
      <c r="A180" s="121" t="s">
        <v>828</v>
      </c>
      <c r="B180" s="121" t="s">
        <v>1217</v>
      </c>
      <c r="C180" s="445" t="s">
        <v>1216</v>
      </c>
      <c r="D180" s="450"/>
      <c r="E180" s="130"/>
      <c r="F180" s="447"/>
      <c r="G180" s="449"/>
    </row>
    <row r="181" spans="1:7" s="119" customFormat="1" ht="30" customHeight="1">
      <c r="A181" s="121" t="s">
        <v>828</v>
      </c>
      <c r="B181" s="121" t="s">
        <v>1215</v>
      </c>
      <c r="C181" s="445" t="s">
        <v>1214</v>
      </c>
      <c r="D181" s="450"/>
      <c r="E181" s="130"/>
      <c r="F181" s="447"/>
      <c r="G181" s="449"/>
    </row>
    <row r="182" spans="1:7" s="119" customFormat="1" ht="30" customHeight="1">
      <c r="A182" s="121" t="s">
        <v>828</v>
      </c>
      <c r="B182" s="121" t="s">
        <v>1213</v>
      </c>
      <c r="C182" s="445" t="s">
        <v>1212</v>
      </c>
      <c r="D182" s="450"/>
      <c r="E182" s="130"/>
      <c r="F182" s="447"/>
      <c r="G182" s="449"/>
    </row>
    <row r="183" spans="1:7" s="119" customFormat="1" ht="30" customHeight="1">
      <c r="A183" s="121" t="s">
        <v>828</v>
      </c>
      <c r="B183" s="121" t="s">
        <v>1211</v>
      </c>
      <c r="C183" s="445" t="s">
        <v>1210</v>
      </c>
      <c r="D183" s="450"/>
      <c r="E183" s="130"/>
      <c r="F183" s="447"/>
      <c r="G183" s="449"/>
    </row>
    <row r="184" spans="1:7" s="119" customFormat="1" ht="30" customHeight="1">
      <c r="A184" s="121" t="s">
        <v>828</v>
      </c>
      <c r="B184" s="121" t="s">
        <v>1209</v>
      </c>
      <c r="C184" s="445" t="s">
        <v>1208</v>
      </c>
      <c r="D184" s="450"/>
      <c r="E184" s="130"/>
      <c r="F184" s="447"/>
      <c r="G184" s="449"/>
    </row>
    <row r="185" spans="1:7" s="119" customFormat="1" ht="30" customHeight="1">
      <c r="A185" s="121" t="s">
        <v>828</v>
      </c>
      <c r="B185" s="121" t="s">
        <v>1207</v>
      </c>
      <c r="C185" s="445" t="s">
        <v>1206</v>
      </c>
      <c r="D185" s="450"/>
      <c r="E185" s="130"/>
      <c r="F185" s="447"/>
      <c r="G185" s="449"/>
    </row>
    <row r="186" spans="1:7" s="119" customFormat="1" ht="30" customHeight="1">
      <c r="A186" s="121" t="s">
        <v>828</v>
      </c>
      <c r="B186" s="121" t="s">
        <v>1205</v>
      </c>
      <c r="C186" s="445" t="s">
        <v>1204</v>
      </c>
      <c r="D186" s="450"/>
      <c r="E186" s="130"/>
      <c r="F186" s="447"/>
      <c r="G186" s="449"/>
    </row>
    <row r="187" spans="1:7" s="119" customFormat="1" ht="30" customHeight="1">
      <c r="A187" s="121" t="s">
        <v>828</v>
      </c>
      <c r="B187" s="121" t="s">
        <v>1203</v>
      </c>
      <c r="C187" s="445" t="s">
        <v>1202</v>
      </c>
      <c r="D187" s="450"/>
      <c r="E187" s="130"/>
      <c r="F187" s="447"/>
      <c r="G187" s="449"/>
    </row>
    <row r="188" spans="1:7" s="119" customFormat="1" ht="30" customHeight="1">
      <c r="A188" s="121" t="s">
        <v>828</v>
      </c>
      <c r="B188" s="121" t="s">
        <v>1201</v>
      </c>
      <c r="C188" s="445" t="s">
        <v>1200</v>
      </c>
      <c r="D188" s="450"/>
      <c r="E188" s="130"/>
      <c r="F188" s="447"/>
      <c r="G188" s="449"/>
    </row>
    <row r="189" spans="1:7" s="119" customFormat="1" ht="30" customHeight="1">
      <c r="A189" s="121" t="s">
        <v>828</v>
      </c>
      <c r="B189" s="121" t="s">
        <v>1199</v>
      </c>
      <c r="C189" s="445" t="s">
        <v>1198</v>
      </c>
      <c r="D189" s="450"/>
      <c r="E189" s="130"/>
      <c r="F189" s="447"/>
      <c r="G189" s="449"/>
    </row>
    <row r="190" spans="1:7" s="119" customFormat="1" ht="30" customHeight="1">
      <c r="A190" s="121" t="s">
        <v>828</v>
      </c>
      <c r="B190" s="121" t="s">
        <v>1197</v>
      </c>
      <c r="C190" s="445" t="s">
        <v>1196</v>
      </c>
      <c r="D190" s="450"/>
      <c r="E190" s="130"/>
      <c r="F190" s="447"/>
      <c r="G190" s="449"/>
    </row>
    <row r="191" spans="1:7" s="119" customFormat="1" ht="30" customHeight="1">
      <c r="A191" s="121" t="s">
        <v>828</v>
      </c>
      <c r="B191" s="121" t="s">
        <v>1195</v>
      </c>
      <c r="C191" s="445" t="s">
        <v>1194</v>
      </c>
      <c r="D191" s="450"/>
      <c r="E191" s="130"/>
      <c r="F191" s="447"/>
      <c r="G191" s="449"/>
    </row>
    <row r="192" spans="1:7" s="119" customFormat="1" ht="30" customHeight="1">
      <c r="A192" s="121" t="s">
        <v>828</v>
      </c>
      <c r="B192" s="121" t="s">
        <v>1193</v>
      </c>
      <c r="C192" s="445" t="s">
        <v>1192</v>
      </c>
      <c r="D192" s="450"/>
      <c r="E192" s="130"/>
      <c r="F192" s="447"/>
      <c r="G192" s="449"/>
    </row>
    <row r="193" spans="1:7" s="119" customFormat="1" ht="30" customHeight="1">
      <c r="A193" s="121" t="s">
        <v>828</v>
      </c>
      <c r="B193" s="121" t="s">
        <v>1191</v>
      </c>
      <c r="C193" s="445" t="s">
        <v>1190</v>
      </c>
      <c r="D193" s="450"/>
      <c r="E193" s="130"/>
      <c r="F193" s="447"/>
      <c r="G193" s="449"/>
    </row>
    <row r="194" spans="1:7" s="119" customFormat="1" ht="30" customHeight="1">
      <c r="A194" s="121" t="s">
        <v>828</v>
      </c>
      <c r="B194" s="121" t="s">
        <v>1189</v>
      </c>
      <c r="C194" s="445" t="s">
        <v>1188</v>
      </c>
      <c r="D194" s="450"/>
      <c r="E194" s="130"/>
      <c r="F194" s="447"/>
      <c r="G194" s="449"/>
    </row>
    <row r="195" spans="1:7" s="119" customFormat="1" ht="30" customHeight="1">
      <c r="A195" s="121" t="s">
        <v>828</v>
      </c>
      <c r="B195" s="121" t="s">
        <v>1187</v>
      </c>
      <c r="C195" s="445" t="s">
        <v>1186</v>
      </c>
      <c r="D195" s="450"/>
      <c r="E195" s="130"/>
      <c r="F195" s="447"/>
      <c r="G195" s="449"/>
    </row>
    <row r="196" spans="1:7" s="119" customFormat="1" ht="30" customHeight="1">
      <c r="A196" s="121" t="s">
        <v>560</v>
      </c>
      <c r="B196" s="121" t="s">
        <v>1185</v>
      </c>
      <c r="C196" s="445" t="s">
        <v>1184</v>
      </c>
      <c r="D196" s="450"/>
      <c r="E196" s="120" t="s">
        <v>1183</v>
      </c>
      <c r="F196" s="447"/>
      <c r="G196" s="449"/>
    </row>
    <row r="197" spans="1:7" s="119" customFormat="1" ht="30" customHeight="1">
      <c r="A197" s="121" t="s">
        <v>560</v>
      </c>
      <c r="B197" s="121" t="s">
        <v>1182</v>
      </c>
      <c r="C197" s="455" t="s">
        <v>1181</v>
      </c>
      <c r="D197" s="456"/>
      <c r="E197" s="130"/>
      <c r="F197" s="447"/>
      <c r="G197" s="449"/>
    </row>
    <row r="198" spans="1:7" s="119" customFormat="1" ht="30" customHeight="1">
      <c r="A198" s="121" t="s">
        <v>560</v>
      </c>
      <c r="B198" s="121" t="s">
        <v>1180</v>
      </c>
      <c r="C198" s="445" t="s">
        <v>1179</v>
      </c>
      <c r="D198" s="450"/>
      <c r="E198" s="130"/>
      <c r="F198" s="447"/>
      <c r="G198" s="449"/>
    </row>
    <row r="199" spans="1:7" s="119" customFormat="1" ht="30" customHeight="1">
      <c r="A199" s="121" t="s">
        <v>560</v>
      </c>
      <c r="B199" s="121" t="s">
        <v>1178</v>
      </c>
      <c r="C199" s="445" t="s">
        <v>1177</v>
      </c>
      <c r="D199" s="450"/>
      <c r="E199" s="130"/>
      <c r="F199" s="447"/>
      <c r="G199" s="449"/>
    </row>
    <row r="200" spans="1:7" s="119" customFormat="1" ht="30" customHeight="1">
      <c r="A200" s="121" t="s">
        <v>560</v>
      </c>
      <c r="B200" s="121" t="s">
        <v>1176</v>
      </c>
      <c r="C200" s="445" t="s">
        <v>1175</v>
      </c>
      <c r="D200" s="450"/>
      <c r="E200" s="127" t="s">
        <v>1174</v>
      </c>
      <c r="F200" s="457" t="s">
        <v>1173</v>
      </c>
      <c r="G200" s="458"/>
    </row>
    <row r="201" spans="1:7" s="119" customFormat="1" ht="30" customHeight="1">
      <c r="A201" s="121" t="s">
        <v>560</v>
      </c>
      <c r="B201" s="121" t="s">
        <v>1172</v>
      </c>
      <c r="C201" s="445" t="s">
        <v>1171</v>
      </c>
      <c r="D201" s="450"/>
      <c r="E201" s="130"/>
      <c r="F201" s="447"/>
      <c r="G201" s="449"/>
    </row>
    <row r="202" spans="1:7" s="119" customFormat="1" ht="30" customHeight="1">
      <c r="A202" s="121" t="s">
        <v>560</v>
      </c>
      <c r="B202" s="121" t="s">
        <v>1170</v>
      </c>
      <c r="C202" s="445" t="s">
        <v>1169</v>
      </c>
      <c r="D202" s="450"/>
      <c r="E202" s="120" t="s">
        <v>1168</v>
      </c>
      <c r="F202" s="447"/>
      <c r="G202" s="449"/>
    </row>
    <row r="203" spans="1:7" s="119" customFormat="1" ht="30" customHeight="1">
      <c r="A203" s="121" t="s">
        <v>560</v>
      </c>
      <c r="B203" s="121" t="s">
        <v>1167</v>
      </c>
      <c r="C203" s="445" t="s">
        <v>1166</v>
      </c>
      <c r="D203" s="450"/>
      <c r="E203" s="130"/>
      <c r="F203" s="447"/>
      <c r="G203" s="449"/>
    </row>
    <row r="204" spans="1:7" s="119" customFormat="1" ht="30" customHeight="1">
      <c r="A204" s="121" t="s">
        <v>828</v>
      </c>
      <c r="B204" s="121" t="s">
        <v>1165</v>
      </c>
      <c r="C204" s="455" t="s">
        <v>1164</v>
      </c>
      <c r="D204" s="456"/>
      <c r="E204" s="130"/>
      <c r="F204" s="447"/>
      <c r="G204" s="449"/>
    </row>
    <row r="205" spans="1:7" s="119" customFormat="1" ht="30" customHeight="1">
      <c r="A205" s="121" t="s">
        <v>828</v>
      </c>
      <c r="B205" s="121" t="s">
        <v>1163</v>
      </c>
      <c r="C205" s="445" t="s">
        <v>1162</v>
      </c>
      <c r="D205" s="450"/>
      <c r="E205" s="130"/>
      <c r="F205" s="447"/>
      <c r="G205" s="449"/>
    </row>
    <row r="206" spans="1:7" s="119" customFormat="1" ht="30" customHeight="1">
      <c r="A206" s="121" t="s">
        <v>828</v>
      </c>
      <c r="B206" s="121" t="s">
        <v>1161</v>
      </c>
      <c r="C206" s="445" t="s">
        <v>1160</v>
      </c>
      <c r="D206" s="450"/>
      <c r="E206" s="130"/>
      <c r="F206" s="447"/>
      <c r="G206" s="449"/>
    </row>
    <row r="207" spans="1:7" s="119" customFormat="1" ht="30" customHeight="1">
      <c r="A207" s="121" t="s">
        <v>828</v>
      </c>
      <c r="B207" s="121" t="s">
        <v>1159</v>
      </c>
      <c r="C207" s="445" t="s">
        <v>1158</v>
      </c>
      <c r="D207" s="450"/>
      <c r="E207" s="130"/>
      <c r="F207" s="447"/>
      <c r="G207" s="449"/>
    </row>
    <row r="208" spans="1:7" s="119" customFormat="1" ht="30" customHeight="1">
      <c r="A208" s="121" t="s">
        <v>828</v>
      </c>
      <c r="B208" s="121" t="s">
        <v>1157</v>
      </c>
      <c r="C208" s="445" t="s">
        <v>1156</v>
      </c>
      <c r="D208" s="450"/>
      <c r="E208" s="130"/>
      <c r="F208" s="447"/>
      <c r="G208" s="449"/>
    </row>
    <row r="209" spans="1:7" s="119" customFormat="1" ht="30" customHeight="1">
      <c r="A209" s="121" t="s">
        <v>828</v>
      </c>
      <c r="B209" s="121" t="s">
        <v>1155</v>
      </c>
      <c r="C209" s="445" t="s">
        <v>1154</v>
      </c>
      <c r="D209" s="450"/>
      <c r="E209" s="130"/>
      <c r="F209" s="447"/>
      <c r="G209" s="449"/>
    </row>
    <row r="210" spans="1:7" s="119" customFormat="1" ht="30" customHeight="1">
      <c r="A210" s="121" t="s">
        <v>828</v>
      </c>
      <c r="B210" s="121" t="s">
        <v>1153</v>
      </c>
      <c r="C210" s="455" t="s">
        <v>1152</v>
      </c>
      <c r="D210" s="456"/>
      <c r="E210" s="130"/>
      <c r="F210" s="447"/>
      <c r="G210" s="449"/>
    </row>
    <row r="211" spans="1:7" s="119" customFormat="1" ht="30" customHeight="1">
      <c r="A211" s="121" t="s">
        <v>828</v>
      </c>
      <c r="B211" s="121" t="s">
        <v>1151</v>
      </c>
      <c r="C211" s="445" t="s">
        <v>1150</v>
      </c>
      <c r="D211" s="450"/>
      <c r="E211" s="130"/>
      <c r="F211" s="447"/>
      <c r="G211" s="449"/>
    </row>
    <row r="212" spans="1:7" s="119" customFormat="1" ht="30" customHeight="1">
      <c r="A212" s="121" t="s">
        <v>828</v>
      </c>
      <c r="B212" s="121" t="s">
        <v>1149</v>
      </c>
      <c r="C212" s="445" t="s">
        <v>1148</v>
      </c>
      <c r="D212" s="450"/>
      <c r="E212" s="130"/>
      <c r="F212" s="447"/>
      <c r="G212" s="449"/>
    </row>
    <row r="213" spans="1:7" s="119" customFormat="1" ht="30" customHeight="1">
      <c r="A213" s="121" t="s">
        <v>828</v>
      </c>
      <c r="B213" s="121" t="s">
        <v>1147</v>
      </c>
      <c r="C213" s="445" t="s">
        <v>1146</v>
      </c>
      <c r="D213" s="450"/>
      <c r="E213" s="130"/>
      <c r="F213" s="447"/>
      <c r="G213" s="449"/>
    </row>
    <row r="214" spans="1:7" s="119" customFormat="1" ht="30" customHeight="1">
      <c r="A214" s="121" t="s">
        <v>828</v>
      </c>
      <c r="B214" s="121" t="s">
        <v>1145</v>
      </c>
      <c r="C214" s="445" t="s">
        <v>1144</v>
      </c>
      <c r="D214" s="450"/>
      <c r="E214" s="130"/>
      <c r="F214" s="447"/>
      <c r="G214" s="449"/>
    </row>
    <row r="215" spans="1:7" s="119" customFormat="1" ht="30" customHeight="1">
      <c r="A215" s="121" t="s">
        <v>828</v>
      </c>
      <c r="B215" s="121" t="s">
        <v>1143</v>
      </c>
      <c r="C215" s="445" t="s">
        <v>1142</v>
      </c>
      <c r="D215" s="450"/>
      <c r="E215" s="130"/>
      <c r="F215" s="447"/>
      <c r="G215" s="449"/>
    </row>
    <row r="216" spans="1:7" s="119" customFormat="1" ht="30" customHeight="1">
      <c r="A216" s="121" t="s">
        <v>828</v>
      </c>
      <c r="B216" s="121" t="s">
        <v>1141</v>
      </c>
      <c r="C216" s="445" t="s">
        <v>1140</v>
      </c>
      <c r="D216" s="450"/>
      <c r="E216" s="130"/>
      <c r="F216" s="447"/>
      <c r="G216" s="449"/>
    </row>
    <row r="217" spans="1:7" s="119" customFormat="1" ht="30" customHeight="1">
      <c r="A217" s="121" t="s">
        <v>828</v>
      </c>
      <c r="B217" s="121" t="s">
        <v>1139</v>
      </c>
      <c r="C217" s="445" t="s">
        <v>1138</v>
      </c>
      <c r="D217" s="450"/>
      <c r="E217" s="130"/>
      <c r="F217" s="447"/>
      <c r="G217" s="449"/>
    </row>
    <row r="218" spans="1:7" s="119" customFormat="1" ht="30" customHeight="1">
      <c r="A218" s="121" t="s">
        <v>828</v>
      </c>
      <c r="B218" s="121" t="s">
        <v>1137</v>
      </c>
      <c r="C218" s="445" t="s">
        <v>1136</v>
      </c>
      <c r="D218" s="450"/>
      <c r="E218" s="130"/>
      <c r="F218" s="447"/>
      <c r="G218" s="449"/>
    </row>
    <row r="219" spans="1:7" s="119" customFormat="1" ht="30" customHeight="1">
      <c r="A219" s="121" t="s">
        <v>828</v>
      </c>
      <c r="B219" s="121" t="s">
        <v>1135</v>
      </c>
      <c r="C219" s="445" t="s">
        <v>1134</v>
      </c>
      <c r="D219" s="450"/>
      <c r="E219" s="130"/>
      <c r="F219" s="447"/>
      <c r="G219" s="449"/>
    </row>
    <row r="220" spans="1:7" s="119" customFormat="1" ht="30" customHeight="1">
      <c r="A220" s="121" t="s">
        <v>828</v>
      </c>
      <c r="B220" s="121" t="s">
        <v>1133</v>
      </c>
      <c r="C220" s="445" t="s">
        <v>1132</v>
      </c>
      <c r="D220" s="450"/>
      <c r="E220" s="130"/>
      <c r="F220" s="447"/>
      <c r="G220" s="449"/>
    </row>
    <row r="221" spans="1:7" s="119" customFormat="1" ht="30" customHeight="1">
      <c r="A221" s="121" t="s">
        <v>560</v>
      </c>
      <c r="B221" s="121" t="s">
        <v>1131</v>
      </c>
      <c r="C221" s="455" t="s">
        <v>1130</v>
      </c>
      <c r="D221" s="456"/>
      <c r="E221" s="130"/>
      <c r="F221" s="447"/>
      <c r="G221" s="449"/>
    </row>
    <row r="222" spans="1:7" s="119" customFormat="1" ht="30" customHeight="1">
      <c r="A222" s="121" t="s">
        <v>560</v>
      </c>
      <c r="B222" s="121" t="s">
        <v>1129</v>
      </c>
      <c r="C222" s="445" t="s">
        <v>1128</v>
      </c>
      <c r="D222" s="450"/>
      <c r="E222" s="120" t="s">
        <v>1127</v>
      </c>
      <c r="F222" s="447"/>
      <c r="G222" s="449"/>
    </row>
    <row r="223" spans="1:7" s="119" customFormat="1" ht="30" customHeight="1">
      <c r="A223" s="121" t="s">
        <v>828</v>
      </c>
      <c r="B223" s="121" t="s">
        <v>1126</v>
      </c>
      <c r="C223" s="455" t="s">
        <v>1125</v>
      </c>
      <c r="D223" s="456"/>
      <c r="E223" s="130"/>
      <c r="F223" s="447"/>
      <c r="G223" s="449"/>
    </row>
    <row r="224" spans="1:7" s="119" customFormat="1" ht="30" customHeight="1">
      <c r="A224" s="126"/>
      <c r="B224" s="126"/>
      <c r="C224" s="461"/>
      <c r="D224" s="476"/>
      <c r="E224" s="126"/>
      <c r="F224" s="461"/>
      <c r="G224" s="462"/>
    </row>
    <row r="225" spans="1:7" s="119" customFormat="1" ht="30" customHeight="1">
      <c r="A225" s="124" t="s">
        <v>828</v>
      </c>
      <c r="B225" s="124" t="s">
        <v>1124</v>
      </c>
      <c r="C225" s="477" t="s">
        <v>1123</v>
      </c>
      <c r="D225" s="478"/>
      <c r="E225" s="140"/>
      <c r="F225" s="479"/>
      <c r="G225" s="480"/>
    </row>
    <row r="226" spans="1:7" s="119" customFormat="1" ht="30" customHeight="1">
      <c r="A226" s="121" t="s">
        <v>828</v>
      </c>
      <c r="B226" s="121" t="s">
        <v>1122</v>
      </c>
      <c r="C226" s="445" t="s">
        <v>1121</v>
      </c>
      <c r="D226" s="450"/>
      <c r="E226" s="130"/>
      <c r="F226" s="447"/>
      <c r="G226" s="449"/>
    </row>
    <row r="227" spans="1:7" s="119" customFormat="1" ht="30" customHeight="1">
      <c r="A227" s="121" t="s">
        <v>828</v>
      </c>
      <c r="B227" s="121" t="s">
        <v>1120</v>
      </c>
      <c r="C227" s="445" t="s">
        <v>1119</v>
      </c>
      <c r="D227" s="450"/>
      <c r="E227" s="130"/>
      <c r="F227" s="447"/>
      <c r="G227" s="449"/>
    </row>
    <row r="228" spans="1:7" s="119" customFormat="1" ht="30" customHeight="1">
      <c r="A228" s="121" t="s">
        <v>828</v>
      </c>
      <c r="B228" s="121" t="s">
        <v>1118</v>
      </c>
      <c r="C228" s="445" t="s">
        <v>1117</v>
      </c>
      <c r="D228" s="450"/>
      <c r="E228" s="130"/>
      <c r="F228" s="447"/>
      <c r="G228" s="449"/>
    </row>
    <row r="229" spans="1:7" s="119" customFormat="1" ht="30" customHeight="1">
      <c r="A229" s="121" t="s">
        <v>828</v>
      </c>
      <c r="B229" s="121" t="s">
        <v>1116</v>
      </c>
      <c r="C229" s="445" t="s">
        <v>1115</v>
      </c>
      <c r="D229" s="450"/>
      <c r="E229" s="130"/>
      <c r="F229" s="447"/>
      <c r="G229" s="449"/>
    </row>
    <row r="230" spans="1:7" s="119" customFormat="1" ht="30" customHeight="1">
      <c r="A230" s="121" t="s">
        <v>560</v>
      </c>
      <c r="B230" s="121" t="s">
        <v>1114</v>
      </c>
      <c r="C230" s="455" t="s">
        <v>1113</v>
      </c>
      <c r="D230" s="456"/>
      <c r="E230" s="130"/>
      <c r="F230" s="447"/>
      <c r="G230" s="449"/>
    </row>
    <row r="231" spans="1:7" s="119" customFormat="1" ht="30" customHeight="1">
      <c r="A231" s="121" t="s">
        <v>828</v>
      </c>
      <c r="B231" s="121" t="s">
        <v>1112</v>
      </c>
      <c r="C231" s="455" t="s">
        <v>1111</v>
      </c>
      <c r="D231" s="456"/>
      <c r="E231" s="130"/>
      <c r="F231" s="447"/>
      <c r="G231" s="449"/>
    </row>
    <row r="232" spans="1:7" s="119" customFormat="1" ht="30" customHeight="1">
      <c r="A232" s="121" t="s">
        <v>828</v>
      </c>
      <c r="B232" s="121" t="s">
        <v>1110</v>
      </c>
      <c r="C232" s="445" t="s">
        <v>1109</v>
      </c>
      <c r="D232" s="450"/>
      <c r="E232" s="130"/>
      <c r="F232" s="447"/>
      <c r="G232" s="449"/>
    </row>
    <row r="233" spans="1:7" s="119" customFormat="1" ht="30" customHeight="1">
      <c r="A233" s="121" t="s">
        <v>828</v>
      </c>
      <c r="B233" s="121" t="s">
        <v>1108</v>
      </c>
      <c r="C233" s="445" t="s">
        <v>1107</v>
      </c>
      <c r="D233" s="450"/>
      <c r="E233" s="130"/>
      <c r="F233" s="447"/>
      <c r="G233" s="449"/>
    </row>
    <row r="234" spans="1:7" s="119" customFormat="1" ht="30" customHeight="1">
      <c r="A234" s="121" t="s">
        <v>828</v>
      </c>
      <c r="B234" s="121" t="s">
        <v>1106</v>
      </c>
      <c r="C234" s="445" t="s">
        <v>1105</v>
      </c>
      <c r="D234" s="450"/>
      <c r="E234" s="130"/>
      <c r="F234" s="447"/>
      <c r="G234" s="449"/>
    </row>
    <row r="235" spans="1:7" s="119" customFormat="1" ht="30" customHeight="1">
      <c r="A235" s="121" t="s">
        <v>560</v>
      </c>
      <c r="B235" s="121" t="s">
        <v>1104</v>
      </c>
      <c r="C235" s="455" t="s">
        <v>1103</v>
      </c>
      <c r="D235" s="456"/>
      <c r="E235" s="130"/>
      <c r="F235" s="447"/>
      <c r="G235" s="449"/>
    </row>
    <row r="236" spans="1:7" s="119" customFormat="1" ht="30" customHeight="1">
      <c r="A236" s="121" t="s">
        <v>560</v>
      </c>
      <c r="B236" s="121" t="s">
        <v>1102</v>
      </c>
      <c r="C236" s="455" t="s">
        <v>1101</v>
      </c>
      <c r="D236" s="456"/>
      <c r="E236" s="130"/>
      <c r="F236" s="447"/>
      <c r="G236" s="449"/>
    </row>
    <row r="237" spans="1:7" s="119" customFormat="1" ht="30" customHeight="1">
      <c r="A237" s="121" t="s">
        <v>263</v>
      </c>
      <c r="B237" s="121" t="s">
        <v>576</v>
      </c>
      <c r="C237" s="455" t="s">
        <v>577</v>
      </c>
      <c r="D237" s="456"/>
      <c r="E237" s="128" t="s">
        <v>578</v>
      </c>
      <c r="F237" s="451" t="s">
        <v>816</v>
      </c>
      <c r="G237" s="452"/>
    </row>
    <row r="238" spans="1:7" s="119" customFormat="1" ht="30" customHeight="1">
      <c r="A238" s="121" t="s">
        <v>852</v>
      </c>
      <c r="B238" s="121" t="s">
        <v>1100</v>
      </c>
      <c r="C238" s="445" t="s">
        <v>1099</v>
      </c>
      <c r="D238" s="450"/>
      <c r="E238" s="130"/>
      <c r="F238" s="447"/>
      <c r="G238" s="449"/>
    </row>
    <row r="239" spans="1:7" s="119" customFormat="1" ht="30" customHeight="1">
      <c r="A239" s="121" t="s">
        <v>852</v>
      </c>
      <c r="B239" s="121" t="s">
        <v>1098</v>
      </c>
      <c r="C239" s="445" t="s">
        <v>1097</v>
      </c>
      <c r="D239" s="450"/>
      <c r="E239" s="130"/>
      <c r="F239" s="447"/>
      <c r="G239" s="449"/>
    </row>
    <row r="240" spans="1:7" s="119" customFormat="1" ht="30" customHeight="1">
      <c r="A240" s="121" t="s">
        <v>557</v>
      </c>
      <c r="B240" s="121" t="s">
        <v>1096</v>
      </c>
      <c r="C240" s="445" t="s">
        <v>1095</v>
      </c>
      <c r="D240" s="450"/>
      <c r="E240" s="128" t="s">
        <v>1094</v>
      </c>
      <c r="F240" s="451" t="s">
        <v>824</v>
      </c>
      <c r="G240" s="452"/>
    </row>
    <row r="241" spans="1:7" s="119" customFormat="1" ht="30" customHeight="1">
      <c r="A241" s="121" t="s">
        <v>557</v>
      </c>
      <c r="B241" s="121" t="s">
        <v>1093</v>
      </c>
      <c r="C241" s="445" t="s">
        <v>1092</v>
      </c>
      <c r="D241" s="450"/>
      <c r="E241" s="128" t="s">
        <v>1091</v>
      </c>
      <c r="F241" s="447"/>
      <c r="G241" s="449"/>
    </row>
    <row r="242" spans="1:7" s="119" customFormat="1" ht="30" customHeight="1">
      <c r="A242" s="121" t="s">
        <v>560</v>
      </c>
      <c r="B242" s="121" t="s">
        <v>1090</v>
      </c>
      <c r="C242" s="445" t="s">
        <v>1089</v>
      </c>
      <c r="D242" s="450"/>
      <c r="E242" s="130"/>
      <c r="F242" s="447"/>
      <c r="G242" s="449"/>
    </row>
    <row r="243" spans="1:7" s="119" customFormat="1" ht="30" customHeight="1">
      <c r="A243" s="121" t="s">
        <v>560</v>
      </c>
      <c r="B243" s="121" t="s">
        <v>1088</v>
      </c>
      <c r="C243" s="455" t="s">
        <v>1087</v>
      </c>
      <c r="D243" s="456"/>
      <c r="E243" s="130"/>
      <c r="F243" s="447"/>
      <c r="G243" s="449"/>
    </row>
    <row r="244" spans="1:7" s="119" customFormat="1" ht="30" customHeight="1">
      <c r="A244" s="121" t="s">
        <v>560</v>
      </c>
      <c r="B244" s="121" t="s">
        <v>1086</v>
      </c>
      <c r="C244" s="445" t="s">
        <v>1085</v>
      </c>
      <c r="D244" s="450"/>
      <c r="E244" s="130"/>
      <c r="F244" s="447"/>
      <c r="G244" s="449"/>
    </row>
    <row r="245" spans="1:7" s="119" customFormat="1" ht="30" customHeight="1">
      <c r="A245" s="121" t="s">
        <v>560</v>
      </c>
      <c r="B245" s="121" t="s">
        <v>1084</v>
      </c>
      <c r="C245" s="445" t="s">
        <v>1083</v>
      </c>
      <c r="D245" s="450"/>
      <c r="E245" s="128" t="s">
        <v>1082</v>
      </c>
      <c r="F245" s="447"/>
      <c r="G245" s="449"/>
    </row>
    <row r="246" spans="1:7" s="119" customFormat="1" ht="30" customHeight="1">
      <c r="A246" s="121" t="s">
        <v>560</v>
      </c>
      <c r="B246" s="121" t="s">
        <v>1081</v>
      </c>
      <c r="C246" s="445" t="s">
        <v>1080</v>
      </c>
      <c r="D246" s="450"/>
      <c r="E246" s="128" t="s">
        <v>1079</v>
      </c>
      <c r="F246" s="447"/>
      <c r="G246" s="449"/>
    </row>
    <row r="247" spans="1:7" s="119" customFormat="1" ht="30" customHeight="1">
      <c r="A247" s="121" t="s">
        <v>560</v>
      </c>
      <c r="B247" s="121" t="s">
        <v>1078</v>
      </c>
      <c r="C247" s="445" t="s">
        <v>1077</v>
      </c>
      <c r="D247" s="450"/>
      <c r="E247" s="128" t="s">
        <v>1076</v>
      </c>
      <c r="F247" s="447"/>
      <c r="G247" s="449"/>
    </row>
    <row r="248" spans="1:7" s="119" customFormat="1" ht="30" customHeight="1">
      <c r="A248" s="121" t="s">
        <v>557</v>
      </c>
      <c r="B248" s="121" t="s">
        <v>1075</v>
      </c>
      <c r="C248" s="445" t="s">
        <v>1074</v>
      </c>
      <c r="D248" s="450"/>
      <c r="E248" s="128" t="s">
        <v>1073</v>
      </c>
      <c r="F248" s="447"/>
      <c r="G248" s="449"/>
    </row>
    <row r="249" spans="1:7" s="119" customFormat="1" ht="30" customHeight="1">
      <c r="A249" s="121" t="s">
        <v>557</v>
      </c>
      <c r="B249" s="121" t="s">
        <v>1072</v>
      </c>
      <c r="C249" s="445" t="s">
        <v>1071</v>
      </c>
      <c r="D249" s="450"/>
      <c r="E249" s="128" t="s">
        <v>1070</v>
      </c>
      <c r="F249" s="447"/>
      <c r="G249" s="449"/>
    </row>
    <row r="250" spans="1:7" s="119" customFormat="1" ht="62.25" customHeight="1">
      <c r="A250" s="121" t="s">
        <v>852</v>
      </c>
      <c r="B250" s="121" t="s">
        <v>1069</v>
      </c>
      <c r="C250" s="469" t="s">
        <v>1068</v>
      </c>
      <c r="D250" s="470"/>
      <c r="E250" s="132" t="s">
        <v>1067</v>
      </c>
      <c r="F250" s="445" t="s">
        <v>1066</v>
      </c>
      <c r="G250" s="446"/>
    </row>
    <row r="251" spans="1:7" s="119" customFormat="1" ht="30" customHeight="1">
      <c r="A251" s="121" t="s">
        <v>828</v>
      </c>
      <c r="B251" s="121" t="s">
        <v>1065</v>
      </c>
      <c r="C251" s="455" t="s">
        <v>1064</v>
      </c>
      <c r="D251" s="456"/>
      <c r="E251" s="128" t="s">
        <v>1063</v>
      </c>
      <c r="F251" s="451" t="s">
        <v>824</v>
      </c>
      <c r="G251" s="452"/>
    </row>
    <row r="252" spans="1:7" s="119" customFormat="1" ht="30" customHeight="1">
      <c r="A252" s="121" t="s">
        <v>828</v>
      </c>
      <c r="B252" s="121" t="s">
        <v>1062</v>
      </c>
      <c r="C252" s="455" t="s">
        <v>1061</v>
      </c>
      <c r="D252" s="456"/>
      <c r="E252" s="128" t="s">
        <v>1060</v>
      </c>
      <c r="F252" s="451" t="s">
        <v>824</v>
      </c>
      <c r="G252" s="452"/>
    </row>
    <row r="253" spans="1:7" s="119" customFormat="1" ht="30" customHeight="1">
      <c r="A253" s="121" t="s">
        <v>828</v>
      </c>
      <c r="B253" s="121" t="s">
        <v>1059</v>
      </c>
      <c r="C253" s="455" t="s">
        <v>1058</v>
      </c>
      <c r="D253" s="456"/>
      <c r="E253" s="128" t="s">
        <v>1057</v>
      </c>
      <c r="F253" s="451" t="s">
        <v>824</v>
      </c>
      <c r="G253" s="452"/>
    </row>
    <row r="254" spans="1:7" s="119" customFormat="1" ht="30" customHeight="1">
      <c r="A254" s="121" t="s">
        <v>828</v>
      </c>
      <c r="B254" s="121" t="s">
        <v>1056</v>
      </c>
      <c r="C254" s="455" t="s">
        <v>1055</v>
      </c>
      <c r="D254" s="456"/>
      <c r="E254" s="128" t="s">
        <v>1054</v>
      </c>
      <c r="F254" s="451" t="s">
        <v>824</v>
      </c>
      <c r="G254" s="452"/>
    </row>
    <row r="255" spans="1:7" s="119" customFormat="1" ht="30" customHeight="1">
      <c r="A255" s="121" t="s">
        <v>828</v>
      </c>
      <c r="B255" s="121" t="s">
        <v>1053</v>
      </c>
      <c r="C255" s="455" t="s">
        <v>1052</v>
      </c>
      <c r="D255" s="456"/>
      <c r="E255" s="128" t="s">
        <v>1051</v>
      </c>
      <c r="F255" s="451" t="s">
        <v>824</v>
      </c>
      <c r="G255" s="452"/>
    </row>
    <row r="256" spans="1:7" s="119" customFormat="1" ht="30" customHeight="1">
      <c r="A256" s="121" t="s">
        <v>828</v>
      </c>
      <c r="B256" s="121" t="s">
        <v>1050</v>
      </c>
      <c r="C256" s="455" t="s">
        <v>1049</v>
      </c>
      <c r="D256" s="456"/>
      <c r="E256" s="128" t="s">
        <v>1048</v>
      </c>
      <c r="F256" s="451" t="s">
        <v>862</v>
      </c>
      <c r="G256" s="452"/>
    </row>
    <row r="257" spans="1:7" s="119" customFormat="1" ht="30" customHeight="1">
      <c r="A257" s="121" t="s">
        <v>828</v>
      </c>
      <c r="B257" s="121" t="s">
        <v>1047</v>
      </c>
      <c r="C257" s="455" t="s">
        <v>1046</v>
      </c>
      <c r="D257" s="456"/>
      <c r="E257" s="128" t="s">
        <v>1045</v>
      </c>
      <c r="F257" s="451" t="s">
        <v>824</v>
      </c>
      <c r="G257" s="452"/>
    </row>
    <row r="258" spans="1:7" s="119" customFormat="1" ht="66" customHeight="1">
      <c r="A258" s="121" t="s">
        <v>560</v>
      </c>
      <c r="B258" s="121" t="s">
        <v>579</v>
      </c>
      <c r="C258" s="455" t="s">
        <v>580</v>
      </c>
      <c r="D258" s="456"/>
      <c r="E258" s="128" t="s">
        <v>581</v>
      </c>
      <c r="F258" s="451" t="s">
        <v>824</v>
      </c>
      <c r="G258" s="452"/>
    </row>
    <row r="259" spans="1:7" s="119" customFormat="1" ht="88.5" customHeight="1">
      <c r="A259" s="121" t="s">
        <v>828</v>
      </c>
      <c r="B259" s="121" t="s">
        <v>1044</v>
      </c>
      <c r="C259" s="455" t="s">
        <v>1043</v>
      </c>
      <c r="D259" s="456"/>
      <c r="E259" s="128" t="s">
        <v>1042</v>
      </c>
      <c r="F259" s="483" t="s">
        <v>842</v>
      </c>
      <c r="G259" s="484"/>
    </row>
    <row r="260" spans="1:7" s="119" customFormat="1" ht="30" customHeight="1">
      <c r="A260" s="121" t="s">
        <v>828</v>
      </c>
      <c r="B260" s="121" t="s">
        <v>1041</v>
      </c>
      <c r="C260" s="455" t="s">
        <v>1040</v>
      </c>
      <c r="D260" s="456"/>
      <c r="E260" s="128" t="s">
        <v>1039</v>
      </c>
      <c r="F260" s="451" t="s">
        <v>955</v>
      </c>
      <c r="G260" s="452"/>
    </row>
    <row r="261" spans="1:7" s="119" customFormat="1" ht="30" customHeight="1">
      <c r="A261" s="121" t="s">
        <v>828</v>
      </c>
      <c r="B261" s="121" t="s">
        <v>1038</v>
      </c>
      <c r="C261" s="455" t="s">
        <v>1037</v>
      </c>
      <c r="D261" s="456"/>
      <c r="E261" s="128" t="s">
        <v>1036</v>
      </c>
      <c r="F261" s="481">
        <v>1000</v>
      </c>
      <c r="G261" s="482"/>
    </row>
    <row r="262" spans="1:7" s="119" customFormat="1" ht="30" customHeight="1">
      <c r="A262" s="121" t="s">
        <v>560</v>
      </c>
      <c r="B262" s="121" t="s">
        <v>1035</v>
      </c>
      <c r="C262" s="455" t="s">
        <v>1034</v>
      </c>
      <c r="D262" s="456"/>
      <c r="E262" s="128" t="s">
        <v>1033</v>
      </c>
      <c r="F262" s="451" t="s">
        <v>824</v>
      </c>
      <c r="G262" s="452"/>
    </row>
    <row r="263" spans="1:7" s="119" customFormat="1" ht="30" customHeight="1">
      <c r="A263" s="136" t="s">
        <v>560</v>
      </c>
      <c r="B263" s="136" t="s">
        <v>1032</v>
      </c>
      <c r="C263" s="494" t="s">
        <v>1031</v>
      </c>
      <c r="D263" s="495"/>
      <c r="E263" s="141" t="s">
        <v>1030</v>
      </c>
      <c r="F263" s="496" t="s">
        <v>1029</v>
      </c>
      <c r="G263" s="497"/>
    </row>
    <row r="264" spans="1:7" s="119" customFormat="1" ht="30" customHeight="1">
      <c r="A264" s="485"/>
      <c r="B264" s="485"/>
      <c r="C264" s="487"/>
      <c r="D264" s="488"/>
      <c r="E264" s="140"/>
      <c r="F264" s="490" t="s">
        <v>766</v>
      </c>
      <c r="G264" s="491"/>
    </row>
    <row r="265" spans="1:7" s="119" customFormat="1" ht="30" customHeight="1">
      <c r="A265" s="486"/>
      <c r="B265" s="486"/>
      <c r="C265" s="479"/>
      <c r="D265" s="489"/>
      <c r="E265" s="142"/>
      <c r="F265" s="492"/>
      <c r="G265" s="493"/>
    </row>
    <row r="266" spans="1:7" s="119" customFormat="1" ht="30" customHeight="1">
      <c r="A266" s="500" t="s">
        <v>560</v>
      </c>
      <c r="B266" s="500" t="s">
        <v>1028</v>
      </c>
      <c r="C266" s="502" t="s">
        <v>1027</v>
      </c>
      <c r="D266" s="503"/>
      <c r="E266" s="498" t="s">
        <v>1026</v>
      </c>
      <c r="F266" s="457"/>
      <c r="G266" s="458"/>
    </row>
    <row r="267" spans="1:7" s="119" customFormat="1" ht="30" customHeight="1">
      <c r="A267" s="501"/>
      <c r="B267" s="501"/>
      <c r="C267" s="504"/>
      <c r="D267" s="505"/>
      <c r="E267" s="499"/>
      <c r="F267" s="451" t="s">
        <v>824</v>
      </c>
      <c r="G267" s="452"/>
    </row>
    <row r="268" spans="1:7" s="119" customFormat="1" ht="70.5" customHeight="1">
      <c r="A268" s="121" t="s">
        <v>560</v>
      </c>
      <c r="B268" s="137" t="s">
        <v>1025</v>
      </c>
      <c r="C268" s="455" t="s">
        <v>1024</v>
      </c>
      <c r="D268" s="456"/>
      <c r="E268" s="128" t="s">
        <v>1023</v>
      </c>
      <c r="F268" s="451" t="s">
        <v>824</v>
      </c>
      <c r="G268" s="452"/>
    </row>
    <row r="269" spans="1:7" s="119" customFormat="1" ht="30" customHeight="1">
      <c r="A269" s="121" t="s">
        <v>560</v>
      </c>
      <c r="B269" s="137" t="s">
        <v>1022</v>
      </c>
      <c r="C269" s="455" t="s">
        <v>1021</v>
      </c>
      <c r="D269" s="456"/>
      <c r="E269" s="128" t="s">
        <v>1020</v>
      </c>
      <c r="F269" s="451" t="s">
        <v>824</v>
      </c>
      <c r="G269" s="452"/>
    </row>
    <row r="270" spans="1:7" s="119" customFormat="1" ht="30" customHeight="1">
      <c r="A270" s="121" t="s">
        <v>560</v>
      </c>
      <c r="B270" s="137" t="s">
        <v>1019</v>
      </c>
      <c r="C270" s="455" t="s">
        <v>1018</v>
      </c>
      <c r="D270" s="456"/>
      <c r="E270" s="128" t="s">
        <v>1017</v>
      </c>
      <c r="F270" s="451" t="s">
        <v>962</v>
      </c>
      <c r="G270" s="452"/>
    </row>
    <row r="271" spans="1:7" s="119" customFormat="1" ht="30" customHeight="1">
      <c r="A271" s="121" t="s">
        <v>828</v>
      </c>
      <c r="B271" s="137" t="s">
        <v>1016</v>
      </c>
      <c r="C271" s="455" t="s">
        <v>1015</v>
      </c>
      <c r="D271" s="456"/>
      <c r="E271" s="128" t="s">
        <v>1014</v>
      </c>
      <c r="F271" s="451" t="s">
        <v>824</v>
      </c>
      <c r="G271" s="452"/>
    </row>
    <row r="272" spans="1:7" s="119" customFormat="1" ht="30" customHeight="1">
      <c r="A272" s="121" t="s">
        <v>828</v>
      </c>
      <c r="B272" s="137" t="s">
        <v>1013</v>
      </c>
      <c r="C272" s="455" t="s">
        <v>1012</v>
      </c>
      <c r="D272" s="456"/>
      <c r="E272" s="128" t="s">
        <v>1011</v>
      </c>
      <c r="F272" s="451" t="s">
        <v>824</v>
      </c>
      <c r="G272" s="452"/>
    </row>
    <row r="273" spans="1:7" s="119" customFormat="1" ht="30" customHeight="1">
      <c r="A273" s="121" t="s">
        <v>828</v>
      </c>
      <c r="B273" s="137" t="s">
        <v>1010</v>
      </c>
      <c r="C273" s="455" t="s">
        <v>1009</v>
      </c>
      <c r="D273" s="456"/>
      <c r="E273" s="128" t="s">
        <v>1008</v>
      </c>
      <c r="F273" s="451" t="s">
        <v>824</v>
      </c>
      <c r="G273" s="452"/>
    </row>
    <row r="274" spans="1:7" s="119" customFormat="1" ht="30" customHeight="1">
      <c r="A274" s="121" t="s">
        <v>560</v>
      </c>
      <c r="B274" s="137" t="s">
        <v>1007</v>
      </c>
      <c r="C274" s="455" t="s">
        <v>1006</v>
      </c>
      <c r="D274" s="456"/>
      <c r="E274" s="128" t="s">
        <v>1005</v>
      </c>
      <c r="F274" s="451" t="s">
        <v>824</v>
      </c>
      <c r="G274" s="452"/>
    </row>
    <row r="275" spans="1:7" s="119" customFormat="1" ht="30" customHeight="1">
      <c r="A275" s="121" t="s">
        <v>560</v>
      </c>
      <c r="B275" s="137" t="s">
        <v>1004</v>
      </c>
      <c r="C275" s="455" t="s">
        <v>1003</v>
      </c>
      <c r="D275" s="456"/>
      <c r="E275" s="128" t="s">
        <v>1002</v>
      </c>
      <c r="F275" s="506" t="s">
        <v>1001</v>
      </c>
      <c r="G275" s="507"/>
    </row>
    <row r="276" spans="1:7" s="119" customFormat="1" ht="30" customHeight="1">
      <c r="A276" s="121" t="s">
        <v>732</v>
      </c>
      <c r="B276" s="137" t="s">
        <v>1000</v>
      </c>
      <c r="C276" s="455" t="s">
        <v>999</v>
      </c>
      <c r="D276" s="456"/>
      <c r="E276" s="128" t="s">
        <v>998</v>
      </c>
      <c r="F276" s="483" t="s">
        <v>874</v>
      </c>
      <c r="G276" s="484"/>
    </row>
    <row r="277" spans="1:7" s="119" customFormat="1" ht="30" customHeight="1">
      <c r="A277" s="121" t="s">
        <v>732</v>
      </c>
      <c r="B277" s="137" t="s">
        <v>997</v>
      </c>
      <c r="C277" s="455" t="s">
        <v>996</v>
      </c>
      <c r="D277" s="456"/>
      <c r="E277" s="128" t="s">
        <v>995</v>
      </c>
      <c r="F277" s="483" t="s">
        <v>994</v>
      </c>
      <c r="G277" s="484"/>
    </row>
    <row r="278" spans="1:7" s="119" customFormat="1" ht="30" customHeight="1">
      <c r="A278" s="121" t="s">
        <v>732</v>
      </c>
      <c r="B278" s="137" t="s">
        <v>993</v>
      </c>
      <c r="C278" s="455" t="s">
        <v>992</v>
      </c>
      <c r="D278" s="456"/>
      <c r="E278" s="128" t="s">
        <v>991</v>
      </c>
      <c r="F278" s="506" t="s">
        <v>990</v>
      </c>
      <c r="G278" s="507"/>
    </row>
    <row r="279" spans="1:7" s="119" customFormat="1" ht="30" customHeight="1">
      <c r="A279" s="121" t="s">
        <v>828</v>
      </c>
      <c r="B279" s="137" t="s">
        <v>989</v>
      </c>
      <c r="C279" s="455" t="s">
        <v>988</v>
      </c>
      <c r="D279" s="456"/>
      <c r="E279" s="128" t="s">
        <v>987</v>
      </c>
      <c r="F279" s="451" t="s">
        <v>955</v>
      </c>
      <c r="G279" s="452"/>
    </row>
    <row r="280" spans="1:7" s="119" customFormat="1" ht="30" customHeight="1">
      <c r="A280" s="121" t="s">
        <v>560</v>
      </c>
      <c r="B280" s="137" t="s">
        <v>986</v>
      </c>
      <c r="C280" s="455" t="s">
        <v>985</v>
      </c>
      <c r="D280" s="456"/>
      <c r="E280" s="128" t="s">
        <v>984</v>
      </c>
      <c r="F280" s="451" t="s">
        <v>955</v>
      </c>
      <c r="G280" s="452"/>
    </row>
    <row r="281" spans="1:7" s="119" customFormat="1" ht="30" customHeight="1">
      <c r="A281" s="121" t="s">
        <v>828</v>
      </c>
      <c r="B281" s="137" t="s">
        <v>983</v>
      </c>
      <c r="C281" s="465" t="s">
        <v>982</v>
      </c>
      <c r="D281" s="466"/>
      <c r="E281" s="128" t="s">
        <v>981</v>
      </c>
      <c r="F281" s="451" t="s">
        <v>824</v>
      </c>
      <c r="G281" s="452"/>
    </row>
    <row r="282" spans="1:7" s="119" customFormat="1" ht="30" customHeight="1">
      <c r="A282" s="121" t="s">
        <v>828</v>
      </c>
      <c r="B282" s="137" t="s">
        <v>980</v>
      </c>
      <c r="C282" s="453" t="s">
        <v>979</v>
      </c>
      <c r="D282" s="508"/>
      <c r="E282" s="128" t="s">
        <v>978</v>
      </c>
      <c r="F282" s="451" t="s">
        <v>824</v>
      </c>
      <c r="G282" s="452"/>
    </row>
    <row r="283" spans="1:7" s="119" customFormat="1" ht="30" customHeight="1">
      <c r="A283" s="121" t="s">
        <v>828</v>
      </c>
      <c r="B283" s="137" t="s">
        <v>977</v>
      </c>
      <c r="C283" s="455" t="s">
        <v>976</v>
      </c>
      <c r="D283" s="456"/>
      <c r="E283" s="128" t="s">
        <v>975</v>
      </c>
      <c r="F283" s="451" t="s">
        <v>955</v>
      </c>
      <c r="G283" s="452"/>
    </row>
    <row r="284" spans="1:7" s="119" customFormat="1" ht="30" customHeight="1">
      <c r="A284" s="121" t="s">
        <v>828</v>
      </c>
      <c r="B284" s="137" t="s">
        <v>974</v>
      </c>
      <c r="C284" s="455" t="s">
        <v>973</v>
      </c>
      <c r="D284" s="456"/>
      <c r="E284" s="128" t="s">
        <v>972</v>
      </c>
      <c r="F284" s="451" t="s">
        <v>955</v>
      </c>
      <c r="G284" s="452"/>
    </row>
    <row r="285" spans="1:7" s="119" customFormat="1" ht="30" customHeight="1">
      <c r="A285" s="121" t="s">
        <v>828</v>
      </c>
      <c r="B285" s="137" t="s">
        <v>971</v>
      </c>
      <c r="C285" s="463" t="s">
        <v>970</v>
      </c>
      <c r="D285" s="464"/>
      <c r="E285" s="128" t="s">
        <v>969</v>
      </c>
      <c r="F285" s="451" t="s">
        <v>824</v>
      </c>
      <c r="G285" s="452"/>
    </row>
    <row r="286" spans="1:7" s="119" customFormat="1" ht="30" customHeight="1">
      <c r="A286" s="121" t="s">
        <v>560</v>
      </c>
      <c r="B286" s="137" t="s">
        <v>968</v>
      </c>
      <c r="C286" s="455" t="s">
        <v>967</v>
      </c>
      <c r="D286" s="456"/>
      <c r="E286" s="128" t="s">
        <v>966</v>
      </c>
      <c r="F286" s="451" t="s">
        <v>824</v>
      </c>
      <c r="G286" s="452"/>
    </row>
    <row r="287" spans="1:7" s="119" customFormat="1" ht="30" customHeight="1">
      <c r="A287" s="121" t="s">
        <v>560</v>
      </c>
      <c r="B287" s="137" t="s">
        <v>965</v>
      </c>
      <c r="C287" s="455" t="s">
        <v>964</v>
      </c>
      <c r="D287" s="456"/>
      <c r="E287" s="128" t="s">
        <v>963</v>
      </c>
      <c r="F287" s="451" t="s">
        <v>962</v>
      </c>
      <c r="G287" s="452"/>
    </row>
    <row r="288" spans="1:7" s="119" customFormat="1" ht="30" customHeight="1">
      <c r="A288" s="121" t="s">
        <v>828</v>
      </c>
      <c r="B288" s="137" t="s">
        <v>961</v>
      </c>
      <c r="C288" s="455" t="s">
        <v>960</v>
      </c>
      <c r="D288" s="456"/>
      <c r="E288" s="128" t="s">
        <v>959</v>
      </c>
      <c r="F288" s="451" t="s">
        <v>955</v>
      </c>
      <c r="G288" s="452"/>
    </row>
    <row r="289" spans="1:7" s="119" customFormat="1" ht="30" customHeight="1">
      <c r="A289" s="121" t="s">
        <v>560</v>
      </c>
      <c r="B289" s="137" t="s">
        <v>958</v>
      </c>
      <c r="C289" s="455" t="s">
        <v>957</v>
      </c>
      <c r="D289" s="456"/>
      <c r="E289" s="128" t="s">
        <v>956</v>
      </c>
      <c r="F289" s="451" t="s">
        <v>955</v>
      </c>
      <c r="G289" s="452"/>
    </row>
    <row r="290" spans="1:7" s="119" customFormat="1" ht="30" customHeight="1">
      <c r="A290" s="121" t="s">
        <v>828</v>
      </c>
      <c r="B290" s="137" t="s">
        <v>954</v>
      </c>
      <c r="C290" s="455" t="s">
        <v>953</v>
      </c>
      <c r="D290" s="456"/>
      <c r="E290" s="128" t="s">
        <v>952</v>
      </c>
      <c r="F290" s="451" t="s">
        <v>824</v>
      </c>
      <c r="G290" s="452"/>
    </row>
    <row r="291" spans="1:7" s="119" customFormat="1" ht="30" customHeight="1">
      <c r="A291" s="121" t="s">
        <v>560</v>
      </c>
      <c r="B291" s="137" t="s">
        <v>951</v>
      </c>
      <c r="C291" s="455" t="s">
        <v>950</v>
      </c>
      <c r="D291" s="456"/>
      <c r="E291" s="128" t="s">
        <v>949</v>
      </c>
      <c r="F291" s="451" t="s">
        <v>824</v>
      </c>
      <c r="G291" s="452"/>
    </row>
    <row r="292" spans="1:7" s="119" customFormat="1" ht="30" customHeight="1">
      <c r="A292" s="121" t="s">
        <v>560</v>
      </c>
      <c r="B292" s="137" t="s">
        <v>948</v>
      </c>
      <c r="C292" s="455" t="s">
        <v>947</v>
      </c>
      <c r="D292" s="456"/>
      <c r="E292" s="128" t="s">
        <v>946</v>
      </c>
      <c r="F292" s="451" t="s">
        <v>824</v>
      </c>
      <c r="G292" s="452"/>
    </row>
    <row r="293" spans="1:7" s="119" customFormat="1" ht="30" customHeight="1">
      <c r="A293" s="136" t="s">
        <v>560</v>
      </c>
      <c r="B293" s="135" t="s">
        <v>945</v>
      </c>
      <c r="C293" s="494" t="s">
        <v>944</v>
      </c>
      <c r="D293" s="495"/>
      <c r="E293" s="141" t="s">
        <v>943</v>
      </c>
      <c r="F293" s="509" t="s">
        <v>824</v>
      </c>
      <c r="G293" s="510"/>
    </row>
    <row r="294" spans="1:7" s="119" customFormat="1" ht="30" customHeight="1">
      <c r="A294" s="140"/>
      <c r="B294" s="140"/>
      <c r="C294" s="479"/>
      <c r="D294" s="489"/>
      <c r="E294" s="140"/>
      <c r="F294" s="479"/>
      <c r="G294" s="480"/>
    </row>
    <row r="295" spans="1:7" s="119" customFormat="1" ht="30" customHeight="1">
      <c r="A295" s="121" t="s">
        <v>560</v>
      </c>
      <c r="B295" s="137" t="s">
        <v>942</v>
      </c>
      <c r="C295" s="455" t="s">
        <v>941</v>
      </c>
      <c r="D295" s="456"/>
      <c r="E295" s="131" t="s">
        <v>940</v>
      </c>
      <c r="F295" s="451" t="s">
        <v>824</v>
      </c>
      <c r="G295" s="452"/>
    </row>
    <row r="296" spans="1:7" s="119" customFormat="1" ht="30" customHeight="1">
      <c r="A296" s="121" t="s">
        <v>560</v>
      </c>
      <c r="B296" s="137" t="s">
        <v>939</v>
      </c>
      <c r="C296" s="455" t="s">
        <v>938</v>
      </c>
      <c r="D296" s="456"/>
      <c r="E296" s="131" t="s">
        <v>937</v>
      </c>
      <c r="F296" s="451" t="s">
        <v>824</v>
      </c>
      <c r="G296" s="452"/>
    </row>
    <row r="297" spans="1:7" s="119" customFormat="1" ht="30" customHeight="1">
      <c r="A297" s="121" t="s">
        <v>560</v>
      </c>
      <c r="B297" s="137" t="s">
        <v>936</v>
      </c>
      <c r="C297" s="465" t="s">
        <v>935</v>
      </c>
      <c r="D297" s="466"/>
      <c r="E297" s="131" t="s">
        <v>934</v>
      </c>
      <c r="F297" s="451" t="s">
        <v>824</v>
      </c>
      <c r="G297" s="452"/>
    </row>
    <row r="298" spans="1:7" s="119" customFormat="1" ht="30" customHeight="1">
      <c r="A298" s="121" t="s">
        <v>560</v>
      </c>
      <c r="B298" s="137" t="s">
        <v>933</v>
      </c>
      <c r="C298" s="455" t="s">
        <v>932</v>
      </c>
      <c r="D298" s="456"/>
      <c r="E298" s="131" t="s">
        <v>931</v>
      </c>
      <c r="F298" s="451" t="s">
        <v>824</v>
      </c>
      <c r="G298" s="452"/>
    </row>
    <row r="299" spans="1:7" s="119" customFormat="1" ht="30" customHeight="1">
      <c r="A299" s="121" t="s">
        <v>560</v>
      </c>
      <c r="B299" s="137" t="s">
        <v>930</v>
      </c>
      <c r="C299" s="511" t="s">
        <v>929</v>
      </c>
      <c r="D299" s="512"/>
      <c r="E299" s="133" t="s">
        <v>928</v>
      </c>
      <c r="F299" s="483" t="s">
        <v>927</v>
      </c>
      <c r="G299" s="484"/>
    </row>
    <row r="300" spans="1:7" s="119" customFormat="1" ht="30" customHeight="1">
      <c r="A300" s="121" t="s">
        <v>560</v>
      </c>
      <c r="B300" s="137" t="s">
        <v>926</v>
      </c>
      <c r="C300" s="455" t="s">
        <v>925</v>
      </c>
      <c r="D300" s="456"/>
      <c r="E300" s="131" t="s">
        <v>924</v>
      </c>
      <c r="F300" s="451" t="s">
        <v>824</v>
      </c>
      <c r="G300" s="452"/>
    </row>
    <row r="301" spans="1:7" s="119" customFormat="1" ht="30" customHeight="1">
      <c r="A301" s="121" t="s">
        <v>560</v>
      </c>
      <c r="B301" s="137" t="s">
        <v>923</v>
      </c>
      <c r="C301" s="513" t="s">
        <v>922</v>
      </c>
      <c r="D301" s="514"/>
      <c r="E301" s="133" t="s">
        <v>921</v>
      </c>
      <c r="F301" s="483" t="s">
        <v>874</v>
      </c>
      <c r="G301" s="484"/>
    </row>
    <row r="302" spans="1:7" s="119" customFormat="1" ht="30" customHeight="1">
      <c r="A302" s="121" t="s">
        <v>560</v>
      </c>
      <c r="B302" s="137" t="s">
        <v>920</v>
      </c>
      <c r="C302" s="455" t="s">
        <v>919</v>
      </c>
      <c r="D302" s="456"/>
      <c r="E302" s="131" t="s">
        <v>918</v>
      </c>
      <c r="F302" s="451" t="s">
        <v>824</v>
      </c>
      <c r="G302" s="452"/>
    </row>
    <row r="303" spans="1:7" s="119" customFormat="1" ht="30" customHeight="1">
      <c r="A303" s="121" t="s">
        <v>560</v>
      </c>
      <c r="B303" s="137" t="s">
        <v>917</v>
      </c>
      <c r="C303" s="513" t="s">
        <v>916</v>
      </c>
      <c r="D303" s="514"/>
      <c r="E303" s="131" t="s">
        <v>915</v>
      </c>
      <c r="F303" s="451" t="s">
        <v>824</v>
      </c>
      <c r="G303" s="452"/>
    </row>
    <row r="304" spans="1:7" s="119" customFormat="1" ht="30" customHeight="1">
      <c r="A304" s="121" t="s">
        <v>560</v>
      </c>
      <c r="B304" s="137" t="s">
        <v>914</v>
      </c>
      <c r="C304" s="455" t="s">
        <v>913</v>
      </c>
      <c r="D304" s="456"/>
      <c r="E304" s="131" t="s">
        <v>912</v>
      </c>
      <c r="F304" s="451" t="s">
        <v>816</v>
      </c>
      <c r="G304" s="452"/>
    </row>
    <row r="305" spans="1:7" s="119" customFormat="1" ht="30" customHeight="1">
      <c r="A305" s="121" t="s">
        <v>560</v>
      </c>
      <c r="B305" s="137" t="s">
        <v>911</v>
      </c>
      <c r="C305" s="455" t="s">
        <v>910</v>
      </c>
      <c r="D305" s="456"/>
      <c r="E305" s="127" t="s">
        <v>909</v>
      </c>
      <c r="F305" s="451" t="s">
        <v>816</v>
      </c>
      <c r="G305" s="452"/>
    </row>
    <row r="306" spans="1:7" s="119" customFormat="1" ht="30" customHeight="1">
      <c r="A306" s="121" t="s">
        <v>560</v>
      </c>
      <c r="B306" s="137" t="s">
        <v>908</v>
      </c>
      <c r="C306" s="455" t="s">
        <v>907</v>
      </c>
      <c r="D306" s="456"/>
      <c r="E306" s="131" t="s">
        <v>906</v>
      </c>
      <c r="F306" s="451" t="s">
        <v>816</v>
      </c>
      <c r="G306" s="452"/>
    </row>
    <row r="307" spans="1:7" s="119" customFormat="1" ht="30" customHeight="1">
      <c r="A307" s="121" t="s">
        <v>588</v>
      </c>
      <c r="B307" s="137" t="s">
        <v>905</v>
      </c>
      <c r="C307" s="455" t="s">
        <v>904</v>
      </c>
      <c r="D307" s="456"/>
      <c r="E307" s="131" t="s">
        <v>903</v>
      </c>
      <c r="F307" s="483" t="s">
        <v>902</v>
      </c>
      <c r="G307" s="484"/>
    </row>
    <row r="308" spans="1:7" s="119" customFormat="1" ht="30" customHeight="1">
      <c r="A308" s="121" t="s">
        <v>588</v>
      </c>
      <c r="B308" s="137" t="s">
        <v>901</v>
      </c>
      <c r="C308" s="455" t="s">
        <v>900</v>
      </c>
      <c r="D308" s="456"/>
      <c r="E308" s="131" t="s">
        <v>899</v>
      </c>
      <c r="F308" s="483" t="s">
        <v>898</v>
      </c>
      <c r="G308" s="484"/>
    </row>
    <row r="309" spans="1:7" s="119" customFormat="1" ht="30" customHeight="1">
      <c r="A309" s="121" t="s">
        <v>588</v>
      </c>
      <c r="B309" s="137" t="s">
        <v>897</v>
      </c>
      <c r="C309" s="455" t="s">
        <v>896</v>
      </c>
      <c r="D309" s="456"/>
      <c r="E309" s="131" t="s">
        <v>895</v>
      </c>
      <c r="F309" s="451" t="s">
        <v>894</v>
      </c>
      <c r="G309" s="452"/>
    </row>
    <row r="310" spans="1:7" s="119" customFormat="1" ht="30" customHeight="1">
      <c r="A310" s="121" t="s">
        <v>588</v>
      </c>
      <c r="B310" s="137" t="s">
        <v>893</v>
      </c>
      <c r="C310" s="455" t="s">
        <v>892</v>
      </c>
      <c r="D310" s="456"/>
      <c r="E310" s="131" t="s">
        <v>891</v>
      </c>
      <c r="F310" s="451" t="s">
        <v>890</v>
      </c>
      <c r="G310" s="452"/>
    </row>
    <row r="311" spans="1:7" s="119" customFormat="1" ht="30" customHeight="1">
      <c r="A311" s="121" t="s">
        <v>560</v>
      </c>
      <c r="B311" s="137" t="s">
        <v>889</v>
      </c>
      <c r="C311" s="465" t="s">
        <v>888</v>
      </c>
      <c r="D311" s="466"/>
      <c r="E311" s="131" t="s">
        <v>887</v>
      </c>
      <c r="F311" s="451" t="s">
        <v>824</v>
      </c>
      <c r="G311" s="452"/>
    </row>
    <row r="312" spans="1:7" s="119" customFormat="1" ht="30" customHeight="1">
      <c r="A312" s="121" t="s">
        <v>560</v>
      </c>
      <c r="B312" s="137" t="s">
        <v>886</v>
      </c>
      <c r="C312" s="455" t="s">
        <v>885</v>
      </c>
      <c r="D312" s="456"/>
      <c r="E312" s="131" t="s">
        <v>884</v>
      </c>
      <c r="F312" s="451" t="s">
        <v>816</v>
      </c>
      <c r="G312" s="452"/>
    </row>
    <row r="313" spans="1:7" s="119" customFormat="1" ht="30" customHeight="1">
      <c r="A313" s="121" t="s">
        <v>263</v>
      </c>
      <c r="B313" s="137" t="s">
        <v>883</v>
      </c>
      <c r="C313" s="455" t="s">
        <v>882</v>
      </c>
      <c r="D313" s="456"/>
      <c r="E313" s="131" t="s">
        <v>881</v>
      </c>
      <c r="F313" s="451" t="s">
        <v>816</v>
      </c>
      <c r="G313" s="452"/>
    </row>
    <row r="314" spans="1:7" s="119" customFormat="1" ht="30" customHeight="1">
      <c r="A314" s="121" t="s">
        <v>263</v>
      </c>
      <c r="B314" s="137" t="s">
        <v>880</v>
      </c>
      <c r="C314" s="455" t="s">
        <v>879</v>
      </c>
      <c r="D314" s="456"/>
      <c r="E314" s="131" t="s">
        <v>878</v>
      </c>
      <c r="F314" s="451" t="s">
        <v>816</v>
      </c>
      <c r="G314" s="452"/>
    </row>
    <row r="315" spans="1:7" s="119" customFormat="1" ht="30" customHeight="1">
      <c r="A315" s="121" t="s">
        <v>560</v>
      </c>
      <c r="B315" s="137" t="s">
        <v>877</v>
      </c>
      <c r="C315" s="511" t="s">
        <v>876</v>
      </c>
      <c r="D315" s="512"/>
      <c r="E315" s="133" t="s">
        <v>875</v>
      </c>
      <c r="F315" s="483" t="s">
        <v>874</v>
      </c>
      <c r="G315" s="484"/>
    </row>
    <row r="316" spans="1:7" s="119" customFormat="1" ht="30" customHeight="1">
      <c r="A316" s="139" t="s">
        <v>560</v>
      </c>
      <c r="B316" s="138" t="s">
        <v>873</v>
      </c>
      <c r="C316" s="445" t="s">
        <v>872</v>
      </c>
      <c r="D316" s="450"/>
      <c r="E316" s="133" t="s">
        <v>871</v>
      </c>
      <c r="F316" s="451" t="s">
        <v>870</v>
      </c>
      <c r="G316" s="452"/>
    </row>
    <row r="317" spans="1:7" s="119" customFormat="1" ht="30" customHeight="1">
      <c r="A317" s="121" t="s">
        <v>560</v>
      </c>
      <c r="B317" s="137" t="s">
        <v>869</v>
      </c>
      <c r="C317" s="455" t="s">
        <v>868</v>
      </c>
      <c r="D317" s="456"/>
      <c r="E317" s="131" t="s">
        <v>867</v>
      </c>
      <c r="F317" s="451" t="s">
        <v>866</v>
      </c>
      <c r="G317" s="452"/>
    </row>
    <row r="318" spans="1:7" s="119" customFormat="1" ht="30" customHeight="1">
      <c r="A318" s="121" t="s">
        <v>560</v>
      </c>
      <c r="B318" s="137" t="s">
        <v>865</v>
      </c>
      <c r="C318" s="455" t="s">
        <v>864</v>
      </c>
      <c r="D318" s="456"/>
      <c r="E318" s="127" t="s">
        <v>863</v>
      </c>
      <c r="F318" s="451" t="s">
        <v>862</v>
      </c>
      <c r="G318" s="452"/>
    </row>
    <row r="319" spans="1:7" s="119" customFormat="1" ht="30" customHeight="1">
      <c r="A319" s="121" t="s">
        <v>263</v>
      </c>
      <c r="B319" s="137" t="s">
        <v>861</v>
      </c>
      <c r="C319" s="465" t="s">
        <v>860</v>
      </c>
      <c r="D319" s="466"/>
      <c r="E319" s="127" t="s">
        <v>859</v>
      </c>
      <c r="F319" s="451" t="s">
        <v>817</v>
      </c>
      <c r="G319" s="452"/>
    </row>
    <row r="320" spans="1:7" s="119" customFormat="1" ht="30" customHeight="1">
      <c r="A320" s="121" t="s">
        <v>828</v>
      </c>
      <c r="B320" s="137" t="s">
        <v>858</v>
      </c>
      <c r="C320" s="455" t="s">
        <v>857</v>
      </c>
      <c r="D320" s="456"/>
      <c r="E320" s="131" t="s">
        <v>856</v>
      </c>
      <c r="F320" s="451" t="s">
        <v>824</v>
      </c>
      <c r="G320" s="452"/>
    </row>
    <row r="321" spans="1:7" s="119" customFormat="1" ht="30" customHeight="1">
      <c r="A321" s="136" t="s">
        <v>828</v>
      </c>
      <c r="B321" s="135" t="s">
        <v>855</v>
      </c>
      <c r="C321" s="494" t="s">
        <v>854</v>
      </c>
      <c r="D321" s="495"/>
      <c r="E321" s="134" t="s">
        <v>853</v>
      </c>
      <c r="F321" s="509" t="s">
        <v>824</v>
      </c>
      <c r="G321" s="510"/>
    </row>
    <row r="322" spans="1:7" s="119" customFormat="1" ht="30" customHeight="1">
      <c r="A322" s="121" t="s">
        <v>852</v>
      </c>
      <c r="B322" s="122" t="s">
        <v>851</v>
      </c>
      <c r="C322" s="455" t="s">
        <v>850</v>
      </c>
      <c r="D322" s="456"/>
      <c r="E322" s="131" t="s">
        <v>849</v>
      </c>
      <c r="F322" s="451" t="s">
        <v>824</v>
      </c>
      <c r="G322" s="452"/>
    </row>
    <row r="323" spans="1:7" s="119" customFormat="1" ht="30" customHeight="1">
      <c r="A323" s="121" t="s">
        <v>828</v>
      </c>
      <c r="B323" s="122" t="s">
        <v>848</v>
      </c>
      <c r="C323" s="455" t="s">
        <v>847</v>
      </c>
      <c r="D323" s="456"/>
      <c r="E323" s="133" t="s">
        <v>846</v>
      </c>
      <c r="F323" s="457" t="s">
        <v>842</v>
      </c>
      <c r="G323" s="458"/>
    </row>
    <row r="324" spans="1:7" s="119" customFormat="1" ht="30" customHeight="1">
      <c r="A324" s="121" t="s">
        <v>828</v>
      </c>
      <c r="B324" s="122" t="s">
        <v>845</v>
      </c>
      <c r="C324" s="455" t="s">
        <v>844</v>
      </c>
      <c r="D324" s="456"/>
      <c r="E324" s="131" t="s">
        <v>843</v>
      </c>
      <c r="F324" s="457" t="s">
        <v>842</v>
      </c>
      <c r="G324" s="458"/>
    </row>
    <row r="325" spans="1:7" s="119" customFormat="1" ht="30" customHeight="1">
      <c r="A325" s="121" t="s">
        <v>828</v>
      </c>
      <c r="B325" s="122" t="s">
        <v>841</v>
      </c>
      <c r="C325" s="455" t="s">
        <v>840</v>
      </c>
      <c r="D325" s="456"/>
      <c r="E325" s="133" t="s">
        <v>839</v>
      </c>
      <c r="F325" s="506" t="s">
        <v>835</v>
      </c>
      <c r="G325" s="507"/>
    </row>
    <row r="326" spans="1:7" s="119" customFormat="1" ht="30" customHeight="1">
      <c r="A326" s="121" t="s">
        <v>828</v>
      </c>
      <c r="B326" s="122" t="s">
        <v>838</v>
      </c>
      <c r="C326" s="455" t="s">
        <v>837</v>
      </c>
      <c r="D326" s="456"/>
      <c r="E326" s="133" t="s">
        <v>836</v>
      </c>
      <c r="F326" s="506" t="s">
        <v>835</v>
      </c>
      <c r="G326" s="507"/>
    </row>
    <row r="327" spans="1:7" s="119" customFormat="1" ht="30" customHeight="1">
      <c r="A327" s="121" t="s">
        <v>560</v>
      </c>
      <c r="B327" s="122" t="s">
        <v>834</v>
      </c>
      <c r="C327" s="455" t="s">
        <v>833</v>
      </c>
      <c r="D327" s="456"/>
      <c r="E327" s="131" t="s">
        <v>832</v>
      </c>
      <c r="F327" s="451" t="s">
        <v>824</v>
      </c>
      <c r="G327" s="452"/>
    </row>
    <row r="328" spans="1:7" s="119" customFormat="1" ht="30" customHeight="1">
      <c r="A328" s="121" t="s">
        <v>560</v>
      </c>
      <c r="B328" s="122" t="s">
        <v>831</v>
      </c>
      <c r="C328" s="455" t="s">
        <v>830</v>
      </c>
      <c r="D328" s="456"/>
      <c r="E328" s="133" t="s">
        <v>829</v>
      </c>
      <c r="F328" s="451" t="s">
        <v>824</v>
      </c>
      <c r="G328" s="452"/>
    </row>
    <row r="329" spans="1:7" s="119" customFormat="1" ht="30" customHeight="1">
      <c r="A329" s="121" t="s">
        <v>560</v>
      </c>
      <c r="B329" s="122" t="s">
        <v>599</v>
      </c>
      <c r="C329" s="455" t="s">
        <v>600</v>
      </c>
      <c r="D329" s="456"/>
      <c r="E329" s="133" t="s">
        <v>601</v>
      </c>
      <c r="F329" s="451" t="s">
        <v>824</v>
      </c>
      <c r="G329" s="452"/>
    </row>
    <row r="330" spans="1:7" s="119" customFormat="1" ht="30" customHeight="1">
      <c r="A330" s="121" t="s">
        <v>828</v>
      </c>
      <c r="B330" s="122" t="s">
        <v>827</v>
      </c>
      <c r="C330" s="455" t="s">
        <v>826</v>
      </c>
      <c r="D330" s="456"/>
      <c r="E330" s="131" t="s">
        <v>825</v>
      </c>
      <c r="F330" s="451" t="s">
        <v>824</v>
      </c>
      <c r="G330" s="452"/>
    </row>
    <row r="331" spans="1:7" s="119" customFormat="1" ht="30" customHeight="1">
      <c r="A331" s="121" t="s">
        <v>263</v>
      </c>
      <c r="B331" s="122" t="s">
        <v>823</v>
      </c>
      <c r="C331" s="455" t="s">
        <v>822</v>
      </c>
      <c r="D331" s="456"/>
      <c r="E331" s="131" t="s">
        <v>821</v>
      </c>
      <c r="F331" s="451" t="s">
        <v>816</v>
      </c>
      <c r="G331" s="452"/>
    </row>
    <row r="332" spans="1:7" s="119" customFormat="1" ht="30" customHeight="1">
      <c r="A332" s="121" t="s">
        <v>263</v>
      </c>
      <c r="B332" s="122" t="s">
        <v>820</v>
      </c>
      <c r="C332" s="455" t="s">
        <v>819</v>
      </c>
      <c r="D332" s="456"/>
      <c r="E332" s="131" t="s">
        <v>818</v>
      </c>
      <c r="F332" s="451" t="s">
        <v>817</v>
      </c>
      <c r="G332" s="452"/>
    </row>
    <row r="333" spans="1:7" s="119" customFormat="1" ht="30" customHeight="1">
      <c r="A333" s="121" t="s">
        <v>263</v>
      </c>
      <c r="B333" s="122" t="s">
        <v>582</v>
      </c>
      <c r="C333" s="455" t="s">
        <v>583</v>
      </c>
      <c r="D333" s="456"/>
      <c r="E333" s="128" t="s">
        <v>584</v>
      </c>
      <c r="F333" s="451" t="s">
        <v>816</v>
      </c>
      <c r="G333" s="452"/>
    </row>
    <row r="334" spans="1:7" s="119" customFormat="1" ht="30" customHeight="1">
      <c r="A334" s="121" t="s">
        <v>263</v>
      </c>
      <c r="B334" s="122" t="s">
        <v>585</v>
      </c>
      <c r="C334" s="455" t="s">
        <v>586</v>
      </c>
      <c r="D334" s="456"/>
      <c r="E334" s="128" t="s">
        <v>587</v>
      </c>
      <c r="F334" s="451" t="s">
        <v>816</v>
      </c>
      <c r="G334" s="452"/>
    </row>
    <row r="335" spans="1:7" s="119" customFormat="1" ht="30" customHeight="1">
      <c r="A335" s="121" t="s">
        <v>263</v>
      </c>
      <c r="B335" s="122" t="s">
        <v>815</v>
      </c>
      <c r="C335" s="455" t="s">
        <v>814</v>
      </c>
      <c r="D335" s="456"/>
      <c r="E335" s="120" t="s">
        <v>808</v>
      </c>
      <c r="F335" s="457" t="s">
        <v>811</v>
      </c>
      <c r="G335" s="458"/>
    </row>
    <row r="336" spans="1:7" s="119" customFormat="1" ht="30" customHeight="1">
      <c r="A336" s="121" t="s">
        <v>263</v>
      </c>
      <c r="B336" s="122" t="s">
        <v>813</v>
      </c>
      <c r="C336" s="455" t="s">
        <v>812</v>
      </c>
      <c r="D336" s="456"/>
      <c r="E336" s="120" t="s">
        <v>808</v>
      </c>
      <c r="F336" s="483" t="s">
        <v>811</v>
      </c>
      <c r="G336" s="484"/>
    </row>
    <row r="337" spans="1:7" s="119" customFormat="1" ht="30" customHeight="1">
      <c r="A337" s="121" t="s">
        <v>263</v>
      </c>
      <c r="B337" s="122" t="s">
        <v>810</v>
      </c>
      <c r="C337" s="445" t="s">
        <v>809</v>
      </c>
      <c r="D337" s="450"/>
      <c r="E337" s="120" t="s">
        <v>808</v>
      </c>
      <c r="F337" s="483" t="s">
        <v>807</v>
      </c>
      <c r="G337" s="484"/>
    </row>
    <row r="338" spans="1:7" s="119" customFormat="1" ht="30" customHeight="1">
      <c r="A338" s="121" t="s">
        <v>263</v>
      </c>
      <c r="B338" s="122" t="s">
        <v>806</v>
      </c>
      <c r="C338" s="455" t="s">
        <v>805</v>
      </c>
      <c r="D338" s="456"/>
      <c r="E338" s="131" t="s">
        <v>804</v>
      </c>
      <c r="F338" s="483" t="s">
        <v>803</v>
      </c>
      <c r="G338" s="484"/>
    </row>
    <row r="339" spans="1:7" s="119" customFormat="1" ht="30" customHeight="1">
      <c r="A339" s="130"/>
      <c r="B339" s="122" t="s">
        <v>802</v>
      </c>
      <c r="C339" s="455" t="s">
        <v>801</v>
      </c>
      <c r="D339" s="456"/>
      <c r="E339" s="130"/>
      <c r="F339" s="447"/>
      <c r="G339" s="449"/>
    </row>
    <row r="340" spans="1:7" s="119" customFormat="1" ht="30" customHeight="1">
      <c r="A340" s="130"/>
      <c r="B340" s="122" t="s">
        <v>800</v>
      </c>
      <c r="C340" s="455" t="s">
        <v>799</v>
      </c>
      <c r="D340" s="456"/>
      <c r="E340" s="130"/>
      <c r="F340" s="447"/>
      <c r="G340" s="449"/>
    </row>
    <row r="341" spans="1:7" s="119" customFormat="1" ht="30" customHeight="1">
      <c r="A341" s="130"/>
      <c r="B341" s="122" t="s">
        <v>798</v>
      </c>
      <c r="C341" s="455" t="s">
        <v>797</v>
      </c>
      <c r="D341" s="456"/>
      <c r="E341" s="128" t="s">
        <v>796</v>
      </c>
      <c r="F341" s="506" t="s">
        <v>795</v>
      </c>
      <c r="G341" s="507"/>
    </row>
    <row r="342" spans="1:7" s="119" customFormat="1" ht="30" customHeight="1">
      <c r="A342" s="130"/>
      <c r="B342" s="122" t="s">
        <v>794</v>
      </c>
      <c r="C342" s="455" t="s">
        <v>793</v>
      </c>
      <c r="D342" s="456"/>
      <c r="E342" s="128" t="s">
        <v>760</v>
      </c>
      <c r="F342" s="506" t="s">
        <v>774</v>
      </c>
      <c r="G342" s="507"/>
    </row>
    <row r="343" spans="1:7" s="119" customFormat="1" ht="30" customHeight="1">
      <c r="A343" s="130"/>
      <c r="B343" s="122" t="s">
        <v>792</v>
      </c>
      <c r="C343" s="455" t="s">
        <v>791</v>
      </c>
      <c r="D343" s="456"/>
      <c r="E343" s="128" t="s">
        <v>790</v>
      </c>
      <c r="F343" s="483" t="s">
        <v>789</v>
      </c>
      <c r="G343" s="484"/>
    </row>
    <row r="344" spans="1:7" s="119" customFormat="1" ht="30" customHeight="1">
      <c r="A344" s="130"/>
      <c r="B344" s="122" t="s">
        <v>788</v>
      </c>
      <c r="C344" s="455" t="s">
        <v>787</v>
      </c>
      <c r="D344" s="456"/>
      <c r="E344" s="131" t="s">
        <v>786</v>
      </c>
      <c r="F344" s="506" t="s">
        <v>766</v>
      </c>
      <c r="G344" s="507"/>
    </row>
    <row r="345" spans="1:7" s="119" customFormat="1" ht="30" customHeight="1">
      <c r="A345" s="130"/>
      <c r="B345" s="122" t="s">
        <v>785</v>
      </c>
      <c r="C345" s="455" t="s">
        <v>784</v>
      </c>
      <c r="D345" s="456"/>
      <c r="E345" s="128" t="s">
        <v>760</v>
      </c>
      <c r="F345" s="506" t="s">
        <v>774</v>
      </c>
      <c r="G345" s="507"/>
    </row>
    <row r="346" spans="1:7" s="119" customFormat="1" ht="30" customHeight="1">
      <c r="A346" s="130"/>
      <c r="B346" s="122" t="s">
        <v>783</v>
      </c>
      <c r="C346" s="455" t="s">
        <v>782</v>
      </c>
      <c r="D346" s="456"/>
      <c r="E346" s="128" t="s">
        <v>760</v>
      </c>
      <c r="F346" s="506" t="s">
        <v>766</v>
      </c>
      <c r="G346" s="507"/>
    </row>
    <row r="347" spans="1:7" s="119" customFormat="1" ht="48.75" customHeight="1">
      <c r="A347" s="132"/>
      <c r="B347" s="122" t="s">
        <v>781</v>
      </c>
      <c r="C347" s="445" t="s">
        <v>780</v>
      </c>
      <c r="D347" s="450"/>
      <c r="E347" s="131" t="s">
        <v>779</v>
      </c>
      <c r="F347" s="506" t="s">
        <v>766</v>
      </c>
      <c r="G347" s="507"/>
    </row>
    <row r="348" spans="1:7" s="119" customFormat="1" ht="30" customHeight="1">
      <c r="A348" s="130"/>
      <c r="B348" s="122" t="s">
        <v>778</v>
      </c>
      <c r="C348" s="455" t="s">
        <v>777</v>
      </c>
      <c r="D348" s="456"/>
      <c r="E348" s="128" t="s">
        <v>760</v>
      </c>
      <c r="F348" s="506" t="s">
        <v>766</v>
      </c>
      <c r="G348" s="507"/>
    </row>
    <row r="349" spans="1:7" s="119" customFormat="1" ht="30" customHeight="1">
      <c r="A349" s="130"/>
      <c r="B349" s="122" t="s">
        <v>776</v>
      </c>
      <c r="C349" s="455" t="s">
        <v>775</v>
      </c>
      <c r="D349" s="456"/>
      <c r="E349" s="128" t="s">
        <v>760</v>
      </c>
      <c r="F349" s="506" t="s">
        <v>774</v>
      </c>
      <c r="G349" s="507"/>
    </row>
    <row r="350" spans="1:7" s="119" customFormat="1" ht="30" customHeight="1">
      <c r="A350" s="132"/>
      <c r="B350" s="122" t="s">
        <v>773</v>
      </c>
      <c r="C350" s="455" t="s">
        <v>772</v>
      </c>
      <c r="D350" s="456"/>
      <c r="E350" s="128" t="s">
        <v>771</v>
      </c>
      <c r="F350" s="451" t="s">
        <v>770</v>
      </c>
      <c r="G350" s="452"/>
    </row>
    <row r="351" spans="1:7" s="119" customFormat="1" ht="30" customHeight="1">
      <c r="A351" s="130"/>
      <c r="B351" s="122" t="s">
        <v>769</v>
      </c>
      <c r="C351" s="455" t="s">
        <v>768</v>
      </c>
      <c r="D351" s="456"/>
      <c r="E351" s="120" t="s">
        <v>767</v>
      </c>
      <c r="F351" s="506" t="s">
        <v>766</v>
      </c>
      <c r="G351" s="507"/>
    </row>
    <row r="352" spans="1:7" s="119" customFormat="1" ht="30" customHeight="1">
      <c r="A352" s="130"/>
      <c r="B352" s="122" t="s">
        <v>765</v>
      </c>
      <c r="C352" s="455" t="s">
        <v>764</v>
      </c>
      <c r="D352" s="456"/>
      <c r="E352" s="130"/>
      <c r="F352" s="451" t="s">
        <v>763</v>
      </c>
      <c r="G352" s="452"/>
    </row>
    <row r="353" spans="1:7" s="119" customFormat="1" ht="30" customHeight="1">
      <c r="A353" s="130"/>
      <c r="B353" s="122" t="s">
        <v>762</v>
      </c>
      <c r="C353" s="455" t="s">
        <v>761</v>
      </c>
      <c r="D353" s="456"/>
      <c r="E353" s="128" t="s">
        <v>760</v>
      </c>
      <c r="F353" s="515">
        <v>9340</v>
      </c>
      <c r="G353" s="516"/>
    </row>
    <row r="354" spans="1:7" s="119" customFormat="1" ht="30" customHeight="1">
      <c r="A354" s="121" t="s">
        <v>757</v>
      </c>
      <c r="B354" s="122" t="s">
        <v>759</v>
      </c>
      <c r="C354" s="445" t="s">
        <v>758</v>
      </c>
      <c r="D354" s="450"/>
      <c r="E354" s="130"/>
      <c r="F354" s="447"/>
      <c r="G354" s="449"/>
    </row>
    <row r="355" spans="1:7" s="119" customFormat="1" ht="30" customHeight="1">
      <c r="A355" s="121" t="s">
        <v>757</v>
      </c>
      <c r="B355" s="122" t="s">
        <v>756</v>
      </c>
      <c r="C355" s="445" t="s">
        <v>755</v>
      </c>
      <c r="D355" s="450"/>
      <c r="E355" s="130"/>
      <c r="F355" s="447"/>
      <c r="G355" s="449"/>
    </row>
    <row r="356" spans="1:7" s="119" customFormat="1" ht="30" customHeight="1">
      <c r="A356" s="121" t="s">
        <v>735</v>
      </c>
      <c r="B356" s="122" t="s">
        <v>754</v>
      </c>
      <c r="C356" s="455" t="s">
        <v>753</v>
      </c>
      <c r="D356" s="456"/>
      <c r="E356" s="130"/>
      <c r="F356" s="447"/>
      <c r="G356" s="449"/>
    </row>
    <row r="357" spans="1:7" s="119" customFormat="1" ht="30" customHeight="1">
      <c r="A357" s="121" t="s">
        <v>745</v>
      </c>
      <c r="B357" s="122" t="s">
        <v>752</v>
      </c>
      <c r="C357" s="445" t="s">
        <v>751</v>
      </c>
      <c r="D357" s="450"/>
      <c r="E357" s="130"/>
      <c r="F357" s="447"/>
      <c r="G357" s="449"/>
    </row>
    <row r="358" spans="1:7" s="119" customFormat="1" ht="30" customHeight="1">
      <c r="A358" s="121" t="s">
        <v>745</v>
      </c>
      <c r="B358" s="122" t="s">
        <v>750</v>
      </c>
      <c r="C358" s="455" t="s">
        <v>749</v>
      </c>
      <c r="D358" s="456"/>
      <c r="E358" s="127" t="s">
        <v>748</v>
      </c>
      <c r="F358" s="447"/>
      <c r="G358" s="449"/>
    </row>
    <row r="359" spans="1:7" s="119" customFormat="1" ht="30" customHeight="1">
      <c r="A359" s="121" t="s">
        <v>592</v>
      </c>
      <c r="B359" s="122" t="s">
        <v>747</v>
      </c>
      <c r="C359" s="455" t="s">
        <v>746</v>
      </c>
      <c r="D359" s="456"/>
      <c r="E359" s="130"/>
      <c r="F359" s="447"/>
      <c r="G359" s="449"/>
    </row>
    <row r="360" spans="1:7" s="119" customFormat="1" ht="30" customHeight="1">
      <c r="A360" s="121" t="s">
        <v>745</v>
      </c>
      <c r="B360" s="122" t="s">
        <v>744</v>
      </c>
      <c r="C360" s="445" t="s">
        <v>743</v>
      </c>
      <c r="D360" s="450"/>
      <c r="E360" s="130"/>
      <c r="F360" s="517" t="s">
        <v>742</v>
      </c>
      <c r="G360" s="518"/>
    </row>
    <row r="361" spans="1:7" s="119" customFormat="1" ht="30" customHeight="1">
      <c r="A361" s="121" t="s">
        <v>592</v>
      </c>
      <c r="B361" s="122" t="s">
        <v>741</v>
      </c>
      <c r="C361" s="445" t="s">
        <v>740</v>
      </c>
      <c r="D361" s="450"/>
      <c r="E361" s="130"/>
      <c r="F361" s="447"/>
      <c r="G361" s="449"/>
    </row>
    <row r="362" spans="1:7" s="119" customFormat="1" ht="30" customHeight="1">
      <c r="A362" s="121" t="s">
        <v>588</v>
      </c>
      <c r="B362" s="122" t="s">
        <v>589</v>
      </c>
      <c r="C362" s="445" t="s">
        <v>590</v>
      </c>
      <c r="D362" s="450"/>
      <c r="E362" s="128" t="s">
        <v>591</v>
      </c>
      <c r="F362" s="483" t="s">
        <v>739</v>
      </c>
      <c r="G362" s="484"/>
    </row>
    <row r="363" spans="1:7" s="119" customFormat="1" ht="30" customHeight="1">
      <c r="A363" s="121" t="s">
        <v>735</v>
      </c>
      <c r="B363" s="122" t="s">
        <v>738</v>
      </c>
      <c r="C363" s="455" t="s">
        <v>737</v>
      </c>
      <c r="D363" s="456"/>
      <c r="E363" s="131" t="s">
        <v>736</v>
      </c>
      <c r="F363" s="447"/>
      <c r="G363" s="449"/>
    </row>
    <row r="364" spans="1:7" s="119" customFormat="1" ht="30" customHeight="1">
      <c r="A364" s="121" t="s">
        <v>735</v>
      </c>
      <c r="B364" s="122" t="s">
        <v>734</v>
      </c>
      <c r="C364" s="445" t="s">
        <v>733</v>
      </c>
      <c r="D364" s="450"/>
      <c r="E364" s="130"/>
      <c r="F364" s="447"/>
      <c r="G364" s="449"/>
    </row>
    <row r="365" spans="1:7" s="119" customFormat="1" ht="30" customHeight="1">
      <c r="A365" s="121" t="s">
        <v>732</v>
      </c>
      <c r="B365" s="129" t="s">
        <v>731</v>
      </c>
      <c r="C365" s="445" t="s">
        <v>730</v>
      </c>
      <c r="D365" s="450"/>
      <c r="E365" s="128" t="s">
        <v>729</v>
      </c>
      <c r="F365" s="447"/>
      <c r="G365" s="449"/>
    </row>
    <row r="366" spans="1:7" s="119" customFormat="1" ht="30" customHeight="1">
      <c r="A366" s="121" t="s">
        <v>592</v>
      </c>
      <c r="B366" s="122" t="s">
        <v>593</v>
      </c>
      <c r="C366" s="455" t="s">
        <v>594</v>
      </c>
      <c r="D366" s="456"/>
      <c r="E366" s="127" t="s">
        <v>595</v>
      </c>
      <c r="F366" s="451" t="s">
        <v>728</v>
      </c>
      <c r="G366" s="452"/>
    </row>
    <row r="367" spans="1:7" s="119" customFormat="1" ht="30" customHeight="1">
      <c r="A367" s="126"/>
      <c r="B367" s="126"/>
      <c r="C367" s="461"/>
      <c r="D367" s="476"/>
      <c r="E367" s="126"/>
      <c r="F367" s="461"/>
      <c r="G367" s="462"/>
    </row>
    <row r="368" spans="1:7" s="119" customFormat="1" ht="30" customHeight="1">
      <c r="A368" s="125" t="s">
        <v>592</v>
      </c>
      <c r="B368" s="124" t="s">
        <v>727</v>
      </c>
      <c r="C368" s="519" t="s">
        <v>726</v>
      </c>
      <c r="D368" s="520"/>
      <c r="E368" s="123" t="s">
        <v>725</v>
      </c>
      <c r="F368" s="521" t="s">
        <v>724</v>
      </c>
      <c r="G368" s="522"/>
    </row>
    <row r="369" spans="1:7" s="119" customFormat="1" ht="30" customHeight="1">
      <c r="A369" s="122" t="s">
        <v>588</v>
      </c>
      <c r="B369" s="121" t="s">
        <v>596</v>
      </c>
      <c r="C369" s="531" t="s">
        <v>597</v>
      </c>
      <c r="D369" s="532"/>
      <c r="E369" s="120" t="s">
        <v>598</v>
      </c>
      <c r="F369" s="483" t="s">
        <v>723</v>
      </c>
      <c r="G369" s="484"/>
    </row>
    <row r="370" spans="1:7" ht="9.9499999999999993" customHeight="1">
      <c r="A370" s="118"/>
      <c r="B370" s="118"/>
      <c r="C370" s="533"/>
      <c r="D370" s="534"/>
      <c r="E370" s="118"/>
      <c r="F370" s="535" t="s">
        <v>722</v>
      </c>
      <c r="G370" s="536"/>
    </row>
    <row r="371" spans="1:7" ht="21.95" customHeight="1">
      <c r="A371" s="117" t="s">
        <v>713</v>
      </c>
      <c r="B371" s="116" t="s">
        <v>721</v>
      </c>
      <c r="C371" s="523" t="s">
        <v>720</v>
      </c>
      <c r="D371" s="524"/>
      <c r="E371" s="115" t="s">
        <v>719</v>
      </c>
      <c r="F371" s="525" t="s">
        <v>718</v>
      </c>
      <c r="G371" s="526"/>
    </row>
    <row r="372" spans="1:7" ht="9.9499999999999993" customHeight="1">
      <c r="A372" s="114"/>
      <c r="B372" s="114"/>
      <c r="C372" s="527"/>
      <c r="D372" s="528"/>
      <c r="E372" s="114"/>
      <c r="F372" s="529" t="s">
        <v>717</v>
      </c>
      <c r="G372" s="530"/>
    </row>
    <row r="373" spans="1:7" ht="17.100000000000001" customHeight="1">
      <c r="A373" s="101" t="s">
        <v>716</v>
      </c>
    </row>
    <row r="374" spans="1:7" ht="2.1" customHeight="1"/>
    <row r="375" spans="1:7" ht="11.1" customHeight="1">
      <c r="A375" s="113" t="s">
        <v>715</v>
      </c>
    </row>
    <row r="376" spans="1:7" ht="9.9499999999999993" customHeight="1">
      <c r="A376" s="99" t="s">
        <v>714</v>
      </c>
    </row>
    <row r="377" spans="1:7" ht="12.95" customHeight="1">
      <c r="A377" s="112" t="s">
        <v>713</v>
      </c>
      <c r="B377" s="537" t="s">
        <v>712</v>
      </c>
      <c r="C377" s="538"/>
      <c r="D377" s="111" t="s">
        <v>711</v>
      </c>
      <c r="E377" s="539"/>
      <c r="F377" s="540"/>
    </row>
    <row r="378" spans="1:7" ht="12.95" customHeight="1">
      <c r="A378" s="110" t="s">
        <v>710</v>
      </c>
      <c r="B378" s="541" t="s">
        <v>709</v>
      </c>
      <c r="C378" s="542"/>
      <c r="D378" s="543" t="s">
        <v>708</v>
      </c>
      <c r="E378" s="545" t="s">
        <v>707</v>
      </c>
      <c r="F378" s="546"/>
    </row>
    <row r="379" spans="1:7" ht="12.95" customHeight="1">
      <c r="A379" s="110" t="s">
        <v>706</v>
      </c>
      <c r="B379" s="541" t="s">
        <v>705</v>
      </c>
      <c r="C379" s="542"/>
      <c r="D379" s="544"/>
      <c r="E379" s="547"/>
      <c r="F379" s="548"/>
    </row>
    <row r="380" spans="1:7" ht="3.95" customHeight="1">
      <c r="A380" s="551" t="s">
        <v>704</v>
      </c>
      <c r="B380" s="553" t="s">
        <v>703</v>
      </c>
      <c r="C380" s="554"/>
      <c r="D380" s="557" t="s">
        <v>702</v>
      </c>
      <c r="E380" s="549"/>
      <c r="F380" s="550"/>
    </row>
    <row r="381" spans="1:7" ht="8.1" customHeight="1">
      <c r="A381" s="552"/>
      <c r="B381" s="555"/>
      <c r="C381" s="556"/>
      <c r="D381" s="558"/>
      <c r="E381" s="545" t="s">
        <v>701</v>
      </c>
      <c r="F381" s="546"/>
    </row>
    <row r="382" spans="1:7" ht="12.95" customHeight="1">
      <c r="A382" s="110" t="s">
        <v>700</v>
      </c>
      <c r="B382" s="541" t="s">
        <v>699</v>
      </c>
      <c r="C382" s="542"/>
      <c r="D382" s="559"/>
      <c r="E382" s="547"/>
      <c r="F382" s="548"/>
    </row>
    <row r="383" spans="1:7" ht="9" customHeight="1">
      <c r="A383" s="551" t="s">
        <v>698</v>
      </c>
      <c r="B383" s="560" t="s">
        <v>697</v>
      </c>
      <c r="C383" s="561"/>
      <c r="D383" s="557" t="s">
        <v>696</v>
      </c>
      <c r="E383" s="549"/>
      <c r="F383" s="550"/>
    </row>
    <row r="384" spans="1:7" ht="3.95" customHeight="1">
      <c r="A384" s="552"/>
      <c r="B384" s="562"/>
      <c r="C384" s="563"/>
      <c r="D384" s="558"/>
      <c r="E384" s="545" t="s">
        <v>695</v>
      </c>
      <c r="F384" s="546"/>
    </row>
    <row r="385" spans="1:6" ht="12.95" customHeight="1">
      <c r="A385" s="110" t="s">
        <v>694</v>
      </c>
      <c r="B385" s="541" t="s">
        <v>693</v>
      </c>
      <c r="C385" s="542"/>
      <c r="D385" s="559"/>
      <c r="E385" s="547"/>
      <c r="F385" s="548"/>
    </row>
    <row r="386" spans="1:6" ht="12.95" customHeight="1">
      <c r="A386" s="110" t="s">
        <v>692</v>
      </c>
      <c r="B386" s="541" t="s">
        <v>691</v>
      </c>
      <c r="C386" s="542"/>
      <c r="D386" s="543" t="s">
        <v>690</v>
      </c>
      <c r="E386" s="547"/>
      <c r="F386" s="548"/>
    </row>
    <row r="387" spans="1:6" ht="8.1" customHeight="1">
      <c r="A387" s="551" t="s">
        <v>689</v>
      </c>
      <c r="B387" s="560" t="s">
        <v>688</v>
      </c>
      <c r="C387" s="561"/>
      <c r="D387" s="568"/>
      <c r="E387" s="549"/>
      <c r="F387" s="550"/>
    </row>
    <row r="388" spans="1:6" ht="5.0999999999999996" customHeight="1">
      <c r="A388" s="552"/>
      <c r="B388" s="562"/>
      <c r="C388" s="563"/>
      <c r="D388" s="544"/>
      <c r="E388" s="564" t="s">
        <v>687</v>
      </c>
      <c r="F388" s="565"/>
    </row>
    <row r="389" spans="1:6" ht="8.1" customHeight="1">
      <c r="A389" s="551" t="s">
        <v>686</v>
      </c>
      <c r="B389" s="560" t="s">
        <v>685</v>
      </c>
      <c r="C389" s="561"/>
      <c r="D389" s="557" t="s">
        <v>684</v>
      </c>
      <c r="E389" s="566"/>
      <c r="F389" s="567"/>
    </row>
    <row r="390" spans="1:6" ht="5.0999999999999996" customHeight="1">
      <c r="A390" s="552"/>
      <c r="B390" s="562"/>
      <c r="C390" s="563"/>
      <c r="D390" s="558"/>
      <c r="E390" s="569" t="s">
        <v>683</v>
      </c>
      <c r="F390" s="570"/>
    </row>
    <row r="391" spans="1:6" ht="12.95" customHeight="1">
      <c r="A391" s="110" t="s">
        <v>682</v>
      </c>
      <c r="B391" s="575" t="s">
        <v>681</v>
      </c>
      <c r="C391" s="576"/>
      <c r="D391" s="559"/>
      <c r="E391" s="571"/>
      <c r="F391" s="572"/>
    </row>
    <row r="392" spans="1:6" ht="12" customHeight="1">
      <c r="A392" s="110" t="s">
        <v>680</v>
      </c>
      <c r="B392" s="541" t="s">
        <v>679</v>
      </c>
      <c r="C392" s="542"/>
      <c r="D392" s="543" t="s">
        <v>678</v>
      </c>
      <c r="E392" s="573"/>
      <c r="F392" s="574"/>
    </row>
    <row r="393" spans="1:6" ht="14.1" customHeight="1">
      <c r="A393" s="110" t="s">
        <v>677</v>
      </c>
      <c r="B393" s="541" t="s">
        <v>676</v>
      </c>
      <c r="C393" s="542"/>
      <c r="D393" s="544"/>
      <c r="E393" s="577"/>
      <c r="F393" s="577"/>
    </row>
    <row r="394" spans="1:6" ht="12.95" customHeight="1">
      <c r="A394" s="110" t="s">
        <v>675</v>
      </c>
      <c r="B394" s="541" t="s">
        <v>674</v>
      </c>
      <c r="C394" s="542"/>
      <c r="D394" s="543" t="s">
        <v>673</v>
      </c>
      <c r="E394" s="578"/>
      <c r="F394" s="578"/>
    </row>
    <row r="395" spans="1:6" ht="12.95" customHeight="1">
      <c r="A395" s="110" t="s">
        <v>672</v>
      </c>
      <c r="B395" s="541" t="s">
        <v>671</v>
      </c>
      <c r="C395" s="542"/>
      <c r="D395" s="544"/>
      <c r="E395" s="578"/>
      <c r="F395" s="578"/>
    </row>
    <row r="396" spans="1:6" ht="20.100000000000001" customHeight="1">
      <c r="A396" s="110" t="s">
        <v>670</v>
      </c>
      <c r="B396" s="541" t="s">
        <v>669</v>
      </c>
      <c r="C396" s="542"/>
      <c r="D396" s="109" t="s">
        <v>668</v>
      </c>
      <c r="E396" s="578"/>
      <c r="F396" s="578"/>
    </row>
    <row r="397" spans="1:6" ht="9" customHeight="1">
      <c r="A397" s="108" t="s">
        <v>667</v>
      </c>
    </row>
    <row r="398" spans="1:6" ht="9.9499999999999993" customHeight="1">
      <c r="A398" s="99" t="s">
        <v>666</v>
      </c>
    </row>
    <row r="399" spans="1:6" ht="11.1" customHeight="1">
      <c r="A399" s="107" t="s">
        <v>665</v>
      </c>
    </row>
    <row r="400" spans="1:6" ht="9.9499999999999993" customHeight="1">
      <c r="A400" s="99" t="s">
        <v>664</v>
      </c>
    </row>
    <row r="401" spans="1:1" ht="9.9499999999999993" customHeight="1">
      <c r="A401" s="99" t="s">
        <v>663</v>
      </c>
    </row>
    <row r="402" spans="1:1" ht="9.9499999999999993" customHeight="1">
      <c r="A402" s="99" t="s">
        <v>662</v>
      </c>
    </row>
    <row r="403" spans="1:1" ht="9.9499999999999993" customHeight="1">
      <c r="A403" s="99" t="s">
        <v>661</v>
      </c>
    </row>
    <row r="404" spans="1:1" ht="9.9499999999999993" customHeight="1">
      <c r="A404" s="99" t="s">
        <v>660</v>
      </c>
    </row>
    <row r="405" spans="1:1" ht="9" customHeight="1">
      <c r="A405" s="105" t="s">
        <v>659</v>
      </c>
    </row>
    <row r="406" spans="1:1" ht="9" customHeight="1">
      <c r="A406" s="99" t="s">
        <v>658</v>
      </c>
    </row>
    <row r="407" spans="1:1" ht="17.100000000000001" customHeight="1">
      <c r="A407" s="101" t="s">
        <v>657</v>
      </c>
    </row>
    <row r="408" spans="1:1" ht="2.1" customHeight="1"/>
    <row r="409" spans="1:1" ht="9" customHeight="1">
      <c r="A409" s="104" t="s">
        <v>656</v>
      </c>
    </row>
    <row r="410" spans="1:1" ht="17.100000000000001" customHeight="1">
      <c r="A410" s="106" t="s">
        <v>655</v>
      </c>
    </row>
    <row r="411" spans="1:1" ht="9" customHeight="1">
      <c r="A411" s="105" t="s">
        <v>654</v>
      </c>
    </row>
    <row r="412" spans="1:1" ht="9" customHeight="1">
      <c r="A412" s="102" t="s">
        <v>653</v>
      </c>
    </row>
    <row r="413" spans="1:1" ht="9" customHeight="1">
      <c r="A413" s="105" t="s">
        <v>652</v>
      </c>
    </row>
    <row r="414" spans="1:1" ht="9" customHeight="1">
      <c r="A414" s="102" t="s">
        <v>651</v>
      </c>
    </row>
    <row r="415" spans="1:1" ht="9" customHeight="1">
      <c r="A415" s="99" t="s">
        <v>650</v>
      </c>
    </row>
    <row r="416" spans="1:1" ht="2.1" customHeight="1"/>
    <row r="417" spans="1:1" ht="9" customHeight="1">
      <c r="A417" s="99" t="s">
        <v>649</v>
      </c>
    </row>
    <row r="418" spans="1:1" ht="9" customHeight="1">
      <c r="A418" s="102" t="s">
        <v>648</v>
      </c>
    </row>
    <row r="419" spans="1:1" ht="9" customHeight="1">
      <c r="A419" s="99" t="s">
        <v>647</v>
      </c>
    </row>
    <row r="420" spans="1:1" ht="9" customHeight="1">
      <c r="A420" s="99" t="s">
        <v>646</v>
      </c>
    </row>
    <row r="421" spans="1:1" ht="9" customHeight="1">
      <c r="A421" s="104" t="s">
        <v>645</v>
      </c>
    </row>
    <row r="422" spans="1:1" ht="9" customHeight="1">
      <c r="A422" s="99" t="s">
        <v>644</v>
      </c>
    </row>
    <row r="423" spans="1:1" ht="9" customHeight="1">
      <c r="A423" s="99" t="s">
        <v>643</v>
      </c>
    </row>
    <row r="424" spans="1:1" ht="9" customHeight="1">
      <c r="A424" s="99" t="s">
        <v>642</v>
      </c>
    </row>
    <row r="425" spans="1:1" ht="9" customHeight="1">
      <c r="A425" s="99" t="s">
        <v>641</v>
      </c>
    </row>
    <row r="426" spans="1:1" ht="9" customHeight="1">
      <c r="A426" s="99" t="s">
        <v>640</v>
      </c>
    </row>
    <row r="427" spans="1:1" ht="9" customHeight="1">
      <c r="A427" s="99" t="s">
        <v>639</v>
      </c>
    </row>
    <row r="428" spans="1:1" ht="9" customHeight="1">
      <c r="A428" s="99" t="s">
        <v>638</v>
      </c>
    </row>
    <row r="429" spans="1:1" ht="0.95" customHeight="1"/>
    <row r="430" spans="1:1" ht="11.1" customHeight="1">
      <c r="A430" s="99" t="s">
        <v>637</v>
      </c>
    </row>
    <row r="431" spans="1:1" ht="9" customHeight="1">
      <c r="A431" s="99" t="s">
        <v>636</v>
      </c>
    </row>
    <row r="432" spans="1:1" ht="9" customHeight="1">
      <c r="A432" s="99" t="s">
        <v>635</v>
      </c>
    </row>
    <row r="433" spans="1:1" ht="9" customHeight="1">
      <c r="A433" s="105" t="s">
        <v>634</v>
      </c>
    </row>
    <row r="434" spans="1:1" ht="9" customHeight="1">
      <c r="A434" s="105" t="s">
        <v>633</v>
      </c>
    </row>
    <row r="435" spans="1:1" ht="9" customHeight="1">
      <c r="A435" s="105" t="s">
        <v>632</v>
      </c>
    </row>
    <row r="436" spans="1:1" ht="9" customHeight="1">
      <c r="A436" s="99" t="s">
        <v>631</v>
      </c>
    </row>
    <row r="437" spans="1:1" ht="9" customHeight="1">
      <c r="A437" s="99" t="s">
        <v>630</v>
      </c>
    </row>
    <row r="438" spans="1:1" ht="9" customHeight="1">
      <c r="A438" s="99" t="s">
        <v>629</v>
      </c>
    </row>
    <row r="439" spans="1:1" ht="9" customHeight="1">
      <c r="A439" s="99" t="s">
        <v>628</v>
      </c>
    </row>
    <row r="440" spans="1:1" ht="9" customHeight="1">
      <c r="A440" s="99" t="s">
        <v>627</v>
      </c>
    </row>
    <row r="441" spans="1:1" ht="9" customHeight="1">
      <c r="A441" s="99" t="s">
        <v>626</v>
      </c>
    </row>
    <row r="442" spans="1:1" ht="9" customHeight="1">
      <c r="A442" s="99" t="s">
        <v>625</v>
      </c>
    </row>
    <row r="443" spans="1:1" ht="9" customHeight="1">
      <c r="A443" s="99" t="s">
        <v>624</v>
      </c>
    </row>
    <row r="444" spans="1:1" ht="9" customHeight="1">
      <c r="A444" s="99" t="s">
        <v>623</v>
      </c>
    </row>
    <row r="445" spans="1:1" ht="9" customHeight="1">
      <c r="A445" s="99" t="s">
        <v>622</v>
      </c>
    </row>
    <row r="446" spans="1:1" ht="11.1" customHeight="1">
      <c r="A446" s="99" t="s">
        <v>621</v>
      </c>
    </row>
    <row r="447" spans="1:1" ht="0.95" customHeight="1"/>
    <row r="448" spans="1:1" ht="9" customHeight="1">
      <c r="A448" s="99" t="s">
        <v>620</v>
      </c>
    </row>
    <row r="449" spans="1:1" ht="9" customHeight="1">
      <c r="A449" s="104" t="s">
        <v>619</v>
      </c>
    </row>
    <row r="450" spans="1:1" ht="12" customHeight="1">
      <c r="A450" s="99" t="s">
        <v>618</v>
      </c>
    </row>
    <row r="451" spans="1:1" ht="0.95" customHeight="1"/>
    <row r="452" spans="1:1" ht="9" customHeight="1">
      <c r="A452" s="99" t="s">
        <v>617</v>
      </c>
    </row>
    <row r="453" spans="1:1" ht="9" customHeight="1">
      <c r="A453" s="99" t="s">
        <v>616</v>
      </c>
    </row>
    <row r="454" spans="1:1" ht="9" customHeight="1">
      <c r="A454" s="99" t="s">
        <v>615</v>
      </c>
    </row>
    <row r="455" spans="1:1" ht="9" customHeight="1">
      <c r="A455" s="103">
        <v>40539</v>
      </c>
    </row>
    <row r="456" spans="1:1" ht="9" customHeight="1">
      <c r="A456" s="99" t="s">
        <v>614</v>
      </c>
    </row>
    <row r="457" spans="1:1" ht="9" customHeight="1">
      <c r="A457" s="99" t="s">
        <v>613</v>
      </c>
    </row>
    <row r="458" spans="1:1" ht="9" customHeight="1">
      <c r="A458" s="99" t="s">
        <v>612</v>
      </c>
    </row>
    <row r="459" spans="1:1" ht="9" customHeight="1">
      <c r="A459" s="99" t="s">
        <v>611</v>
      </c>
    </row>
    <row r="460" spans="1:1" ht="9" customHeight="1">
      <c r="A460" s="99" t="s">
        <v>610</v>
      </c>
    </row>
    <row r="461" spans="1:1" ht="9" customHeight="1">
      <c r="A461" s="102" t="s">
        <v>609</v>
      </c>
    </row>
    <row r="462" spans="1:1" ht="9" customHeight="1">
      <c r="A462" s="99" t="s">
        <v>608</v>
      </c>
    </row>
    <row r="463" spans="1:1" ht="17.100000000000001" customHeight="1">
      <c r="A463" s="101" t="s">
        <v>607</v>
      </c>
    </row>
    <row r="464" spans="1:1" ht="2.1" customHeight="1"/>
    <row r="465" spans="1:1" ht="9.9499999999999993" customHeight="1">
      <c r="A465" s="99" t="s">
        <v>606</v>
      </c>
    </row>
    <row r="466" spans="1:1" ht="17.100000000000001" customHeight="1">
      <c r="A466" s="101" t="s">
        <v>605</v>
      </c>
    </row>
    <row r="467" spans="1:1" ht="0.95" customHeight="1"/>
    <row r="468" spans="1:1" ht="2.1" customHeight="1"/>
    <row r="469" spans="1:1" ht="0.95" customHeight="1"/>
    <row r="470" spans="1:1" ht="9" customHeight="1">
      <c r="A470" s="99" t="s">
        <v>604</v>
      </c>
    </row>
    <row r="471" spans="1:1" ht="0.95" customHeight="1"/>
    <row r="472" spans="1:1" ht="9" customHeight="1">
      <c r="A472" s="100" t="s">
        <v>603</v>
      </c>
    </row>
    <row r="473" spans="1:1" ht="9" customHeight="1">
      <c r="A473" s="99" t="s">
        <v>602</v>
      </c>
    </row>
  </sheetData>
  <mergeCells count="750">
    <mergeCell ref="A387:A388"/>
    <mergeCell ref="B387:C388"/>
    <mergeCell ref="E388:F389"/>
    <mergeCell ref="A389:A390"/>
    <mergeCell ref="B389:C390"/>
    <mergeCell ref="D389:D391"/>
    <mergeCell ref="E384:F387"/>
    <mergeCell ref="B385:C385"/>
    <mergeCell ref="B386:C386"/>
    <mergeCell ref="D386:D388"/>
    <mergeCell ref="E390:F392"/>
    <mergeCell ref="B391:C391"/>
    <mergeCell ref="B392:C392"/>
    <mergeCell ref="D392:D393"/>
    <mergeCell ref="B393:C393"/>
    <mergeCell ref="E393:F396"/>
    <mergeCell ref="B394:C394"/>
    <mergeCell ref="D394:D395"/>
    <mergeCell ref="B395:C395"/>
    <mergeCell ref="B396:C396"/>
    <mergeCell ref="B378:C378"/>
    <mergeCell ref="D378:D379"/>
    <mergeCell ref="E378:F380"/>
    <mergeCell ref="B379:C379"/>
    <mergeCell ref="A380:A381"/>
    <mergeCell ref="B380:C381"/>
    <mergeCell ref="D380:D382"/>
    <mergeCell ref="E381:F383"/>
    <mergeCell ref="B382:C382"/>
    <mergeCell ref="A383:A384"/>
    <mergeCell ref="B383:C384"/>
    <mergeCell ref="D383:D385"/>
    <mergeCell ref="C371:D371"/>
    <mergeCell ref="F371:G371"/>
    <mergeCell ref="C372:D372"/>
    <mergeCell ref="F372:G372"/>
    <mergeCell ref="C369:D369"/>
    <mergeCell ref="F369:G369"/>
    <mergeCell ref="C370:D370"/>
    <mergeCell ref="F370:G370"/>
    <mergeCell ref="B377:C377"/>
    <mergeCell ref="E377:F377"/>
    <mergeCell ref="C364:D364"/>
    <mergeCell ref="F364:G364"/>
    <mergeCell ref="C361:D361"/>
    <mergeCell ref="F361:G361"/>
    <mergeCell ref="C362:D362"/>
    <mergeCell ref="F362:G362"/>
    <mergeCell ref="C367:D367"/>
    <mergeCell ref="F367:G367"/>
    <mergeCell ref="C368:D368"/>
    <mergeCell ref="F368:G368"/>
    <mergeCell ref="C365:D365"/>
    <mergeCell ref="F365:G365"/>
    <mergeCell ref="C366:D366"/>
    <mergeCell ref="F366:G366"/>
    <mergeCell ref="C359:D359"/>
    <mergeCell ref="F359:G359"/>
    <mergeCell ref="C360:D360"/>
    <mergeCell ref="F360:G360"/>
    <mergeCell ref="C357:D357"/>
    <mergeCell ref="F357:G357"/>
    <mergeCell ref="C358:D358"/>
    <mergeCell ref="F358:G358"/>
    <mergeCell ref="C363:D363"/>
    <mergeCell ref="F363:G363"/>
    <mergeCell ref="C352:D352"/>
    <mergeCell ref="F352:G352"/>
    <mergeCell ref="C349:D349"/>
    <mergeCell ref="F349:G349"/>
    <mergeCell ref="C350:D350"/>
    <mergeCell ref="F350:G350"/>
    <mergeCell ref="C355:D355"/>
    <mergeCell ref="F355:G355"/>
    <mergeCell ref="C356:D356"/>
    <mergeCell ref="F356:G356"/>
    <mergeCell ref="C353:D353"/>
    <mergeCell ref="F353:G353"/>
    <mergeCell ref="C354:D354"/>
    <mergeCell ref="F354:G354"/>
    <mergeCell ref="C347:D347"/>
    <mergeCell ref="F347:G347"/>
    <mergeCell ref="C348:D348"/>
    <mergeCell ref="F348:G348"/>
    <mergeCell ref="C345:D345"/>
    <mergeCell ref="F345:G345"/>
    <mergeCell ref="C346:D346"/>
    <mergeCell ref="F346:G346"/>
    <mergeCell ref="C351:D351"/>
    <mergeCell ref="F351:G351"/>
    <mergeCell ref="C340:D340"/>
    <mergeCell ref="F340:G340"/>
    <mergeCell ref="C337:D337"/>
    <mergeCell ref="F337:G337"/>
    <mergeCell ref="C338:D338"/>
    <mergeCell ref="F338:G338"/>
    <mergeCell ref="C343:D343"/>
    <mergeCell ref="F343:G343"/>
    <mergeCell ref="C344:D344"/>
    <mergeCell ref="F344:G344"/>
    <mergeCell ref="C341:D341"/>
    <mergeCell ref="F341:G341"/>
    <mergeCell ref="C342:D342"/>
    <mergeCell ref="F342:G342"/>
    <mergeCell ref="C335:D335"/>
    <mergeCell ref="F335:G335"/>
    <mergeCell ref="C336:D336"/>
    <mergeCell ref="F336:G336"/>
    <mergeCell ref="C333:D333"/>
    <mergeCell ref="F333:G333"/>
    <mergeCell ref="C334:D334"/>
    <mergeCell ref="F334:G334"/>
    <mergeCell ref="C339:D339"/>
    <mergeCell ref="F339:G339"/>
    <mergeCell ref="C328:D328"/>
    <mergeCell ref="F328:G328"/>
    <mergeCell ref="C325:D325"/>
    <mergeCell ref="F325:G325"/>
    <mergeCell ref="C326:D326"/>
    <mergeCell ref="F326:G326"/>
    <mergeCell ref="C331:D331"/>
    <mergeCell ref="F331:G331"/>
    <mergeCell ref="C332:D332"/>
    <mergeCell ref="F332:G332"/>
    <mergeCell ref="C329:D329"/>
    <mergeCell ref="F329:G329"/>
    <mergeCell ref="C330:D330"/>
    <mergeCell ref="F330:G330"/>
    <mergeCell ref="C323:D323"/>
    <mergeCell ref="F323:G323"/>
    <mergeCell ref="C324:D324"/>
    <mergeCell ref="F324:G324"/>
    <mergeCell ref="C321:D321"/>
    <mergeCell ref="F321:G321"/>
    <mergeCell ref="C322:D322"/>
    <mergeCell ref="F322:G322"/>
    <mergeCell ref="C327:D327"/>
    <mergeCell ref="F327:G327"/>
    <mergeCell ref="C316:D316"/>
    <mergeCell ref="F316:G316"/>
    <mergeCell ref="C313:D313"/>
    <mergeCell ref="F313:G313"/>
    <mergeCell ref="C314:D314"/>
    <mergeCell ref="F314:G314"/>
    <mergeCell ref="C319:D319"/>
    <mergeCell ref="F319:G319"/>
    <mergeCell ref="C320:D320"/>
    <mergeCell ref="F320:G320"/>
    <mergeCell ref="C317:D317"/>
    <mergeCell ref="F317:G317"/>
    <mergeCell ref="C318:D318"/>
    <mergeCell ref="F318:G318"/>
    <mergeCell ref="C311:D311"/>
    <mergeCell ref="F311:G311"/>
    <mergeCell ref="C312:D312"/>
    <mergeCell ref="F312:G312"/>
    <mergeCell ref="C309:D309"/>
    <mergeCell ref="F309:G309"/>
    <mergeCell ref="C310:D310"/>
    <mergeCell ref="F310:G310"/>
    <mergeCell ref="C315:D315"/>
    <mergeCell ref="F315:G315"/>
    <mergeCell ref="C304:D304"/>
    <mergeCell ref="F304:G304"/>
    <mergeCell ref="C301:D301"/>
    <mergeCell ref="F301:G301"/>
    <mergeCell ref="C302:D302"/>
    <mergeCell ref="F302:G302"/>
    <mergeCell ref="C307:D307"/>
    <mergeCell ref="F307:G307"/>
    <mergeCell ref="C308:D308"/>
    <mergeCell ref="F308:G308"/>
    <mergeCell ref="C305:D305"/>
    <mergeCell ref="F305:G305"/>
    <mergeCell ref="C306:D306"/>
    <mergeCell ref="F306:G306"/>
    <mergeCell ref="C299:D299"/>
    <mergeCell ref="F299:G299"/>
    <mergeCell ref="C300:D300"/>
    <mergeCell ref="F300:G300"/>
    <mergeCell ref="C297:D297"/>
    <mergeCell ref="F297:G297"/>
    <mergeCell ref="C298:D298"/>
    <mergeCell ref="F298:G298"/>
    <mergeCell ref="C303:D303"/>
    <mergeCell ref="F303:G303"/>
    <mergeCell ref="C292:D292"/>
    <mergeCell ref="F292:G292"/>
    <mergeCell ref="C289:D289"/>
    <mergeCell ref="F289:G289"/>
    <mergeCell ref="C290:D290"/>
    <mergeCell ref="F290:G290"/>
    <mergeCell ref="C295:D295"/>
    <mergeCell ref="F295:G295"/>
    <mergeCell ref="C296:D296"/>
    <mergeCell ref="F296:G296"/>
    <mergeCell ref="C293:D293"/>
    <mergeCell ref="F293:G293"/>
    <mergeCell ref="C294:D294"/>
    <mergeCell ref="F294:G294"/>
    <mergeCell ref="C287:D287"/>
    <mergeCell ref="F287:G287"/>
    <mergeCell ref="C288:D288"/>
    <mergeCell ref="F288:G288"/>
    <mergeCell ref="C285:D285"/>
    <mergeCell ref="F285:G285"/>
    <mergeCell ref="C286:D286"/>
    <mergeCell ref="F286:G286"/>
    <mergeCell ref="C291:D291"/>
    <mergeCell ref="F291:G291"/>
    <mergeCell ref="C280:D280"/>
    <mergeCell ref="F280:G280"/>
    <mergeCell ref="C277:D277"/>
    <mergeCell ref="F277:G277"/>
    <mergeCell ref="C278:D278"/>
    <mergeCell ref="F278:G278"/>
    <mergeCell ref="C283:D283"/>
    <mergeCell ref="F283:G283"/>
    <mergeCell ref="C284:D284"/>
    <mergeCell ref="F284:G284"/>
    <mergeCell ref="C281:D281"/>
    <mergeCell ref="F281:G281"/>
    <mergeCell ref="C282:D282"/>
    <mergeCell ref="F282:G282"/>
    <mergeCell ref="C275:D275"/>
    <mergeCell ref="F275:G275"/>
    <mergeCell ref="C276:D276"/>
    <mergeCell ref="F276:G276"/>
    <mergeCell ref="C273:D273"/>
    <mergeCell ref="F273:G273"/>
    <mergeCell ref="C274:D274"/>
    <mergeCell ref="F274:G274"/>
    <mergeCell ref="C279:D279"/>
    <mergeCell ref="F279:G279"/>
    <mergeCell ref="C268:D268"/>
    <mergeCell ref="F268:G268"/>
    <mergeCell ref="A266:A267"/>
    <mergeCell ref="B266:B267"/>
    <mergeCell ref="C266:D267"/>
    <mergeCell ref="C271:D271"/>
    <mergeCell ref="F271:G271"/>
    <mergeCell ref="C272:D272"/>
    <mergeCell ref="F272:G272"/>
    <mergeCell ref="C269:D269"/>
    <mergeCell ref="F269:G269"/>
    <mergeCell ref="C270:D270"/>
    <mergeCell ref="F270:G270"/>
    <mergeCell ref="A264:A265"/>
    <mergeCell ref="B264:B265"/>
    <mergeCell ref="C264:D265"/>
    <mergeCell ref="F264:G265"/>
    <mergeCell ref="C262:D262"/>
    <mergeCell ref="F262:G262"/>
    <mergeCell ref="C263:D263"/>
    <mergeCell ref="F263:G263"/>
    <mergeCell ref="E266:E267"/>
    <mergeCell ref="F266:G266"/>
    <mergeCell ref="F267:G267"/>
    <mergeCell ref="C257:D257"/>
    <mergeCell ref="F257:G257"/>
    <mergeCell ref="C254:D254"/>
    <mergeCell ref="F254:G254"/>
    <mergeCell ref="C255:D255"/>
    <mergeCell ref="F255:G255"/>
    <mergeCell ref="C260:D260"/>
    <mergeCell ref="F260:G260"/>
    <mergeCell ref="C261:D261"/>
    <mergeCell ref="F261:G261"/>
    <mergeCell ref="C258:D258"/>
    <mergeCell ref="F258:G258"/>
    <mergeCell ref="C259:D259"/>
    <mergeCell ref="F259:G259"/>
    <mergeCell ref="C252:D252"/>
    <mergeCell ref="F252:G252"/>
    <mergeCell ref="C253:D253"/>
    <mergeCell ref="F253:G253"/>
    <mergeCell ref="C250:D250"/>
    <mergeCell ref="F250:G250"/>
    <mergeCell ref="C251:D251"/>
    <mergeCell ref="F251:G251"/>
    <mergeCell ref="C256:D256"/>
    <mergeCell ref="F256:G256"/>
    <mergeCell ref="C245:D245"/>
    <mergeCell ref="F245:G245"/>
    <mergeCell ref="C242:D242"/>
    <mergeCell ref="F242:G242"/>
    <mergeCell ref="C243:D243"/>
    <mergeCell ref="F243:G243"/>
    <mergeCell ref="C248:D248"/>
    <mergeCell ref="F248:G248"/>
    <mergeCell ref="C249:D249"/>
    <mergeCell ref="F249:G249"/>
    <mergeCell ref="C246:D246"/>
    <mergeCell ref="F246:G246"/>
    <mergeCell ref="C247:D247"/>
    <mergeCell ref="F247:G247"/>
    <mergeCell ref="C240:D240"/>
    <mergeCell ref="F240:G240"/>
    <mergeCell ref="C241:D241"/>
    <mergeCell ref="F241:G241"/>
    <mergeCell ref="C238:D238"/>
    <mergeCell ref="F238:G238"/>
    <mergeCell ref="C239:D239"/>
    <mergeCell ref="F239:G239"/>
    <mergeCell ref="C244:D244"/>
    <mergeCell ref="F244:G244"/>
    <mergeCell ref="C233:D233"/>
    <mergeCell ref="F233:G233"/>
    <mergeCell ref="C230:D230"/>
    <mergeCell ref="F230:G230"/>
    <mergeCell ref="C231:D231"/>
    <mergeCell ref="F231:G231"/>
    <mergeCell ref="C236:D236"/>
    <mergeCell ref="F236:G236"/>
    <mergeCell ref="C237:D237"/>
    <mergeCell ref="F237:G237"/>
    <mergeCell ref="C234:D234"/>
    <mergeCell ref="F234:G234"/>
    <mergeCell ref="C235:D235"/>
    <mergeCell ref="F235:G235"/>
    <mergeCell ref="C228:D228"/>
    <mergeCell ref="F228:G228"/>
    <mergeCell ref="C229:D229"/>
    <mergeCell ref="F229:G229"/>
    <mergeCell ref="C226:D226"/>
    <mergeCell ref="F226:G226"/>
    <mergeCell ref="C227:D227"/>
    <mergeCell ref="F227:G227"/>
    <mergeCell ref="C232:D232"/>
    <mergeCell ref="F232:G232"/>
    <mergeCell ref="C221:D221"/>
    <mergeCell ref="F221:G221"/>
    <mergeCell ref="C218:D218"/>
    <mergeCell ref="F218:G218"/>
    <mergeCell ref="C219:D219"/>
    <mergeCell ref="F219:G219"/>
    <mergeCell ref="C224:D224"/>
    <mergeCell ref="F224:G224"/>
    <mergeCell ref="C225:D225"/>
    <mergeCell ref="F225:G225"/>
    <mergeCell ref="C222:D222"/>
    <mergeCell ref="F222:G222"/>
    <mergeCell ref="C223:D223"/>
    <mergeCell ref="F223:G223"/>
    <mergeCell ref="C216:D216"/>
    <mergeCell ref="F216:G216"/>
    <mergeCell ref="C217:D217"/>
    <mergeCell ref="F217:G217"/>
    <mergeCell ref="C214:D214"/>
    <mergeCell ref="F214:G214"/>
    <mergeCell ref="C215:D215"/>
    <mergeCell ref="F215:G215"/>
    <mergeCell ref="C220:D220"/>
    <mergeCell ref="F220:G220"/>
    <mergeCell ref="C209:D209"/>
    <mergeCell ref="F209:G209"/>
    <mergeCell ref="C206:D206"/>
    <mergeCell ref="F206:G206"/>
    <mergeCell ref="C207:D207"/>
    <mergeCell ref="F207:G207"/>
    <mergeCell ref="C212:D212"/>
    <mergeCell ref="F212:G212"/>
    <mergeCell ref="C213:D213"/>
    <mergeCell ref="F213:G213"/>
    <mergeCell ref="C210:D210"/>
    <mergeCell ref="F210:G210"/>
    <mergeCell ref="C211:D211"/>
    <mergeCell ref="F211:G211"/>
    <mergeCell ref="C204:D204"/>
    <mergeCell ref="F204:G204"/>
    <mergeCell ref="C205:D205"/>
    <mergeCell ref="F205:G205"/>
    <mergeCell ref="C202:D202"/>
    <mergeCell ref="F202:G202"/>
    <mergeCell ref="C203:D203"/>
    <mergeCell ref="F203:G203"/>
    <mergeCell ref="C208:D208"/>
    <mergeCell ref="F208:G208"/>
    <mergeCell ref="C197:D197"/>
    <mergeCell ref="F197:G197"/>
    <mergeCell ref="C194:D194"/>
    <mergeCell ref="F194:G194"/>
    <mergeCell ref="C195:D195"/>
    <mergeCell ref="F195:G195"/>
    <mergeCell ref="C200:D200"/>
    <mergeCell ref="F200:G200"/>
    <mergeCell ref="C201:D201"/>
    <mergeCell ref="F201:G201"/>
    <mergeCell ref="C198:D198"/>
    <mergeCell ref="F198:G198"/>
    <mergeCell ref="C199:D199"/>
    <mergeCell ref="F199:G199"/>
    <mergeCell ref="C192:D192"/>
    <mergeCell ref="F192:G192"/>
    <mergeCell ref="C193:D193"/>
    <mergeCell ref="F193:G193"/>
    <mergeCell ref="C190:D190"/>
    <mergeCell ref="F190:G190"/>
    <mergeCell ref="C191:D191"/>
    <mergeCell ref="F191:G191"/>
    <mergeCell ref="C196:D196"/>
    <mergeCell ref="F196:G196"/>
    <mergeCell ref="C185:D185"/>
    <mergeCell ref="F185:G185"/>
    <mergeCell ref="C182:D182"/>
    <mergeCell ref="F182:G182"/>
    <mergeCell ref="C183:D183"/>
    <mergeCell ref="F183:G183"/>
    <mergeCell ref="C188:D188"/>
    <mergeCell ref="F188:G188"/>
    <mergeCell ref="C189:D189"/>
    <mergeCell ref="F189:G189"/>
    <mergeCell ref="C186:D186"/>
    <mergeCell ref="F186:G186"/>
    <mergeCell ref="C187:D187"/>
    <mergeCell ref="F187:G187"/>
    <mergeCell ref="C180:D180"/>
    <mergeCell ref="F180:G180"/>
    <mergeCell ref="C181:D181"/>
    <mergeCell ref="F181:G181"/>
    <mergeCell ref="C178:D178"/>
    <mergeCell ref="F178:G178"/>
    <mergeCell ref="C179:D179"/>
    <mergeCell ref="F179:G179"/>
    <mergeCell ref="C184:D184"/>
    <mergeCell ref="F184:G184"/>
    <mergeCell ref="C173:D173"/>
    <mergeCell ref="F173:G173"/>
    <mergeCell ref="C170:D170"/>
    <mergeCell ref="F170:G170"/>
    <mergeCell ref="C171:D171"/>
    <mergeCell ref="F171:G171"/>
    <mergeCell ref="C176:D176"/>
    <mergeCell ref="F176:G176"/>
    <mergeCell ref="C177:D177"/>
    <mergeCell ref="F177:G177"/>
    <mergeCell ref="C174:D174"/>
    <mergeCell ref="F174:G174"/>
    <mergeCell ref="C175:D175"/>
    <mergeCell ref="F175:G175"/>
    <mergeCell ref="C168:D168"/>
    <mergeCell ref="F168:G168"/>
    <mergeCell ref="C169:D169"/>
    <mergeCell ref="F169:G169"/>
    <mergeCell ref="C166:D166"/>
    <mergeCell ref="F166:G166"/>
    <mergeCell ref="C167:D167"/>
    <mergeCell ref="F167:G167"/>
    <mergeCell ref="C172:D172"/>
    <mergeCell ref="F172:G172"/>
    <mergeCell ref="C161:D161"/>
    <mergeCell ref="F161:G161"/>
    <mergeCell ref="C158:D158"/>
    <mergeCell ref="F158:G158"/>
    <mergeCell ref="C159:D159"/>
    <mergeCell ref="F159:G159"/>
    <mergeCell ref="C164:D164"/>
    <mergeCell ref="F164:G164"/>
    <mergeCell ref="C165:D165"/>
    <mergeCell ref="F165:G165"/>
    <mergeCell ref="C162:D162"/>
    <mergeCell ref="F162:G162"/>
    <mergeCell ref="C163:D163"/>
    <mergeCell ref="F163:G163"/>
    <mergeCell ref="C156:D156"/>
    <mergeCell ref="F156:G156"/>
    <mergeCell ref="C157:D157"/>
    <mergeCell ref="F157:G157"/>
    <mergeCell ref="C154:D154"/>
    <mergeCell ref="F154:G154"/>
    <mergeCell ref="C155:D155"/>
    <mergeCell ref="F155:G155"/>
    <mergeCell ref="C160:D160"/>
    <mergeCell ref="F160:G160"/>
    <mergeCell ref="C149:D149"/>
    <mergeCell ref="F149:G149"/>
    <mergeCell ref="C146:D146"/>
    <mergeCell ref="F146:G146"/>
    <mergeCell ref="C147:D147"/>
    <mergeCell ref="F147:G147"/>
    <mergeCell ref="C152:D152"/>
    <mergeCell ref="F152:G152"/>
    <mergeCell ref="C153:D153"/>
    <mergeCell ref="F153:G153"/>
    <mergeCell ref="C150:D150"/>
    <mergeCell ref="F150:G150"/>
    <mergeCell ref="C151:D151"/>
    <mergeCell ref="F151:G151"/>
    <mergeCell ref="C144:D144"/>
    <mergeCell ref="F144:G144"/>
    <mergeCell ref="C145:D145"/>
    <mergeCell ref="F145:G145"/>
    <mergeCell ref="C142:D142"/>
    <mergeCell ref="F142:G142"/>
    <mergeCell ref="C143:D143"/>
    <mergeCell ref="F143:G143"/>
    <mergeCell ref="C148:D148"/>
    <mergeCell ref="F148:G148"/>
    <mergeCell ref="C137:D137"/>
    <mergeCell ref="F137:G137"/>
    <mergeCell ref="C134:D134"/>
    <mergeCell ref="F134:G134"/>
    <mergeCell ref="C135:D135"/>
    <mergeCell ref="F135:G135"/>
    <mergeCell ref="C140:D140"/>
    <mergeCell ref="F140:G140"/>
    <mergeCell ref="C141:D141"/>
    <mergeCell ref="F141:G141"/>
    <mergeCell ref="C138:D138"/>
    <mergeCell ref="F138:G138"/>
    <mergeCell ref="C139:D139"/>
    <mergeCell ref="F139:G139"/>
    <mergeCell ref="C132:D132"/>
    <mergeCell ref="F132:G132"/>
    <mergeCell ref="C133:D133"/>
    <mergeCell ref="F133:G133"/>
    <mergeCell ref="C130:D130"/>
    <mergeCell ref="F130:G130"/>
    <mergeCell ref="C131:D131"/>
    <mergeCell ref="F131:G131"/>
    <mergeCell ref="C136:D136"/>
    <mergeCell ref="F136:G136"/>
    <mergeCell ref="C125:D125"/>
    <mergeCell ref="F125:G125"/>
    <mergeCell ref="C122:D122"/>
    <mergeCell ref="F122:G122"/>
    <mergeCell ref="C123:D123"/>
    <mergeCell ref="F123:G123"/>
    <mergeCell ref="C128:D128"/>
    <mergeCell ref="F128:G128"/>
    <mergeCell ref="C129:D129"/>
    <mergeCell ref="F129:G129"/>
    <mergeCell ref="C126:D126"/>
    <mergeCell ref="F126:G126"/>
    <mergeCell ref="C127:D127"/>
    <mergeCell ref="F127:G127"/>
    <mergeCell ref="C120:D120"/>
    <mergeCell ref="F120:G120"/>
    <mergeCell ref="C121:D121"/>
    <mergeCell ref="F121:G121"/>
    <mergeCell ref="C118:D118"/>
    <mergeCell ref="F118:G118"/>
    <mergeCell ref="C119:D119"/>
    <mergeCell ref="F119:G119"/>
    <mergeCell ref="C124:D124"/>
    <mergeCell ref="F124:G124"/>
    <mergeCell ref="C113:D113"/>
    <mergeCell ref="F113:G113"/>
    <mergeCell ref="C110:D110"/>
    <mergeCell ref="F110:G110"/>
    <mergeCell ref="C111:D111"/>
    <mergeCell ref="F111:G111"/>
    <mergeCell ref="C116:D116"/>
    <mergeCell ref="F116:G116"/>
    <mergeCell ref="C117:D117"/>
    <mergeCell ref="F117:G117"/>
    <mergeCell ref="C114:D114"/>
    <mergeCell ref="F114:G114"/>
    <mergeCell ref="C115:D115"/>
    <mergeCell ref="F115:G115"/>
    <mergeCell ref="C108:D108"/>
    <mergeCell ref="F108:G108"/>
    <mergeCell ref="C109:D109"/>
    <mergeCell ref="F109:G109"/>
    <mergeCell ref="C106:D106"/>
    <mergeCell ref="F106:G106"/>
    <mergeCell ref="C107:D107"/>
    <mergeCell ref="F107:G107"/>
    <mergeCell ref="C112:D112"/>
    <mergeCell ref="F112:G112"/>
    <mergeCell ref="C101:D101"/>
    <mergeCell ref="F101:G101"/>
    <mergeCell ref="C98:D98"/>
    <mergeCell ref="F98:G98"/>
    <mergeCell ref="C99:D99"/>
    <mergeCell ref="F99:G99"/>
    <mergeCell ref="C104:D104"/>
    <mergeCell ref="F104:G104"/>
    <mergeCell ref="C105:D105"/>
    <mergeCell ref="F105:G105"/>
    <mergeCell ref="C102:D102"/>
    <mergeCell ref="F102:G102"/>
    <mergeCell ref="C103:D103"/>
    <mergeCell ref="F103:G103"/>
    <mergeCell ref="C96:D96"/>
    <mergeCell ref="F96:G96"/>
    <mergeCell ref="C97:D97"/>
    <mergeCell ref="F97:G97"/>
    <mergeCell ref="C94:D94"/>
    <mergeCell ref="F94:G94"/>
    <mergeCell ref="C95:D95"/>
    <mergeCell ref="F95:G95"/>
    <mergeCell ref="C100:D100"/>
    <mergeCell ref="F100:G100"/>
    <mergeCell ref="C89:D89"/>
    <mergeCell ref="F89:G89"/>
    <mergeCell ref="C86:D86"/>
    <mergeCell ref="F86:G86"/>
    <mergeCell ref="C87:D87"/>
    <mergeCell ref="F87:G87"/>
    <mergeCell ref="C92:D92"/>
    <mergeCell ref="F92:G92"/>
    <mergeCell ref="C93:D93"/>
    <mergeCell ref="F93:G93"/>
    <mergeCell ref="C90:D90"/>
    <mergeCell ref="F90:G90"/>
    <mergeCell ref="C91:D91"/>
    <mergeCell ref="F91:G91"/>
    <mergeCell ref="C84:D84"/>
    <mergeCell ref="F84:G84"/>
    <mergeCell ref="C85:D85"/>
    <mergeCell ref="F85:G85"/>
    <mergeCell ref="C82:D82"/>
    <mergeCell ref="F82:G82"/>
    <mergeCell ref="C83:D83"/>
    <mergeCell ref="F83:G83"/>
    <mergeCell ref="C88:D88"/>
    <mergeCell ref="F88:G88"/>
    <mergeCell ref="C77:D77"/>
    <mergeCell ref="F77:G77"/>
    <mergeCell ref="C74:D74"/>
    <mergeCell ref="F74:G74"/>
    <mergeCell ref="C75:D75"/>
    <mergeCell ref="F75:G75"/>
    <mergeCell ref="C80:D80"/>
    <mergeCell ref="F80:G80"/>
    <mergeCell ref="C81:D81"/>
    <mergeCell ref="F81:G81"/>
    <mergeCell ref="C78:D78"/>
    <mergeCell ref="F78:G78"/>
    <mergeCell ref="C79:D79"/>
    <mergeCell ref="F79:G79"/>
    <mergeCell ref="C72:D72"/>
    <mergeCell ref="F72:G72"/>
    <mergeCell ref="C73:D73"/>
    <mergeCell ref="F73:G73"/>
    <mergeCell ref="C70:D70"/>
    <mergeCell ref="F70:G70"/>
    <mergeCell ref="C71:D71"/>
    <mergeCell ref="F71:G71"/>
    <mergeCell ref="C76:D76"/>
    <mergeCell ref="F76:G76"/>
    <mergeCell ref="C65:D65"/>
    <mergeCell ref="F65:G65"/>
    <mergeCell ref="C62:D62"/>
    <mergeCell ref="F62:G62"/>
    <mergeCell ref="C63:D63"/>
    <mergeCell ref="F63:G63"/>
    <mergeCell ref="C68:D68"/>
    <mergeCell ref="F68:G68"/>
    <mergeCell ref="C69:D69"/>
    <mergeCell ref="F69:G69"/>
    <mergeCell ref="C66:D66"/>
    <mergeCell ref="F66:G66"/>
    <mergeCell ref="C67:D67"/>
    <mergeCell ref="F67:G67"/>
    <mergeCell ref="C60:D60"/>
    <mergeCell ref="F60:G60"/>
    <mergeCell ref="C61:D61"/>
    <mergeCell ref="F61:G61"/>
    <mergeCell ref="C58:D58"/>
    <mergeCell ref="F58:G58"/>
    <mergeCell ref="C59:D59"/>
    <mergeCell ref="F59:G59"/>
    <mergeCell ref="C64:D64"/>
    <mergeCell ref="F64:G64"/>
    <mergeCell ref="C53:D53"/>
    <mergeCell ref="F53:G53"/>
    <mergeCell ref="C50:D50"/>
    <mergeCell ref="F50:G50"/>
    <mergeCell ref="C51:D51"/>
    <mergeCell ref="F51:G51"/>
    <mergeCell ref="C56:D56"/>
    <mergeCell ref="F56:G56"/>
    <mergeCell ref="C57:D57"/>
    <mergeCell ref="F57:G57"/>
    <mergeCell ref="C54:D54"/>
    <mergeCell ref="F54:G54"/>
    <mergeCell ref="C55:D55"/>
    <mergeCell ref="F55:G55"/>
    <mergeCell ref="C48:D48"/>
    <mergeCell ref="F48:G48"/>
    <mergeCell ref="C49:D49"/>
    <mergeCell ref="F49:G49"/>
    <mergeCell ref="C46:D46"/>
    <mergeCell ref="F46:G46"/>
    <mergeCell ref="C47:D47"/>
    <mergeCell ref="F47:G47"/>
    <mergeCell ref="C52:D52"/>
    <mergeCell ref="F52:G52"/>
    <mergeCell ref="C41:D41"/>
    <mergeCell ref="F41:G41"/>
    <mergeCell ref="C38:D38"/>
    <mergeCell ref="F38:G38"/>
    <mergeCell ref="C39:D39"/>
    <mergeCell ref="F39:G39"/>
    <mergeCell ref="C44:D44"/>
    <mergeCell ref="F44:G44"/>
    <mergeCell ref="C45:D45"/>
    <mergeCell ref="F45:G45"/>
    <mergeCell ref="C42:D42"/>
    <mergeCell ref="F42:G42"/>
    <mergeCell ref="C43:D43"/>
    <mergeCell ref="F43:G43"/>
    <mergeCell ref="C36:D36"/>
    <mergeCell ref="F36:G36"/>
    <mergeCell ref="C37:D37"/>
    <mergeCell ref="F37:G37"/>
    <mergeCell ref="C34:D34"/>
    <mergeCell ref="F34:G34"/>
    <mergeCell ref="C35:D35"/>
    <mergeCell ref="F35:G35"/>
    <mergeCell ref="C40:D40"/>
    <mergeCell ref="F40:G40"/>
    <mergeCell ref="C29:D29"/>
    <mergeCell ref="F29:G29"/>
    <mergeCell ref="C26:D26"/>
    <mergeCell ref="F26:G26"/>
    <mergeCell ref="C27:D27"/>
    <mergeCell ref="F27:G27"/>
    <mergeCell ref="C32:D32"/>
    <mergeCell ref="F32:G32"/>
    <mergeCell ref="C33:D33"/>
    <mergeCell ref="F33:G33"/>
    <mergeCell ref="C30:D30"/>
    <mergeCell ref="F30:G30"/>
    <mergeCell ref="C31:D31"/>
    <mergeCell ref="F31:G31"/>
    <mergeCell ref="C24:D24"/>
    <mergeCell ref="F24:G24"/>
    <mergeCell ref="C25:D25"/>
    <mergeCell ref="F25:G25"/>
    <mergeCell ref="C22:D22"/>
    <mergeCell ref="F22:G22"/>
    <mergeCell ref="C23:D23"/>
    <mergeCell ref="F23:G23"/>
    <mergeCell ref="C28:D28"/>
    <mergeCell ref="F28:G28"/>
    <mergeCell ref="C16:D16"/>
    <mergeCell ref="F16:G16"/>
    <mergeCell ref="C17:D17"/>
    <mergeCell ref="F17:G17"/>
    <mergeCell ref="C20:D20"/>
    <mergeCell ref="F20:G20"/>
    <mergeCell ref="C21:D21"/>
    <mergeCell ref="F21:G21"/>
    <mergeCell ref="C18:D18"/>
    <mergeCell ref="F18:G18"/>
    <mergeCell ref="C19:D19"/>
    <mergeCell ref="F19:G19"/>
  </mergeCells>
  <hyperlinks>
    <hyperlink ref="B16" r:id="rId1" display="https://en.wikipedia.org/wiki/American_Society_of_Heating%2C_Refrigerating_and_Air-Conditioning_Engineers" xr:uid="{00000000-0004-0000-0D00-000000000000}"/>
    <hyperlink ref="C16" r:id="rId2" display="https://en.wikipedia.org/wiki/IUPAC_nomenclature" xr:uid="{00000000-0004-0000-0D00-000001000000}"/>
    <hyperlink ref="E16" r:id="rId3" display="https://en.wikipedia.org/wiki/Global_warming_potential" xr:uid="{00000000-0004-0000-0D00-000002000000}"/>
    <hyperlink ref="F16" r:id="rId4" display="https://en.wikipedia.org/wiki/Occupational_exposure_limit" xr:uid="{00000000-0004-0000-0D00-000003000000}"/>
    <hyperlink ref="C18" r:id="rId5" display="https://en.wikipedia.org/wiki/Carbon_tetrachloride" xr:uid="{00000000-0004-0000-0D00-000004000000}"/>
    <hyperlink ref="C19" r:id="rId6" display="https://en.wikipedia.org/wiki/Trichlorofluoromethane" xr:uid="{00000000-0004-0000-0D00-000005000000}"/>
    <hyperlink ref="C20" r:id="rId7" display="https://en.wikipedia.org/wiki/Dichlorodifluoromethane" xr:uid="{00000000-0004-0000-0D00-000006000000}"/>
    <hyperlink ref="C21" r:id="rId8" display="https://en.wikipedia.org/wiki/Bromochlorodifluoromethane" xr:uid="{00000000-0004-0000-0D00-000007000000}"/>
    <hyperlink ref="C22" r:id="rId9" display="https://en.wikipedia.org/wiki/Dibromodifluoromethane" xr:uid="{00000000-0004-0000-0D00-000008000000}"/>
    <hyperlink ref="C23" r:id="rId10" display="https://en.wikipedia.org/wiki/Chlorotrifluoromethane" xr:uid="{00000000-0004-0000-0D00-000009000000}"/>
    <hyperlink ref="C24" r:id="rId11" display="https://en.wikipedia.org/wiki/Bromotrifluoromethane" xr:uid="{00000000-0004-0000-0D00-00000A000000}"/>
    <hyperlink ref="C25" r:id="rId12" display="https://en.wikipedia.org/wiki/Tetrafluoromethane" xr:uid="{00000000-0004-0000-0D00-00000B000000}"/>
    <hyperlink ref="C26" r:id="rId13" display="https://en.wikipedia.org/wiki/Chloroform" xr:uid="{00000000-0004-0000-0D00-00000C000000}"/>
    <hyperlink ref="C27" r:id="rId14" display="https://en.wikipedia.org/wiki/Dichlorofluoromethane" xr:uid="{00000000-0004-0000-0D00-00000D000000}"/>
    <hyperlink ref="C28" r:id="rId15" display="https://en.wikipedia.org/wiki/Chlorodifluoromethane" xr:uid="{00000000-0004-0000-0D00-00000E000000}"/>
    <hyperlink ref="C29" r:id="rId16" display="https://en.wikipedia.org/wiki/Bromodifluoromethane" xr:uid="{00000000-0004-0000-0D00-00000F000000}"/>
    <hyperlink ref="C30" r:id="rId17" display="https://en.wikipedia.org/wiki/Fluoroform" xr:uid="{00000000-0004-0000-0D00-000010000000}"/>
    <hyperlink ref="C31" r:id="rId18" display="https://en.wikipedia.org/wiki/Dichloromethane" xr:uid="{00000000-0004-0000-0D00-000011000000}"/>
    <hyperlink ref="C32" r:id="rId19" display="https://en.wikipedia.org/wiki/Chlorofluoromethane" xr:uid="{00000000-0004-0000-0D00-000012000000}"/>
    <hyperlink ref="C33" r:id="rId20" display="https://en.wikipedia.org/wiki/Difluoromethane" xr:uid="{00000000-0004-0000-0D00-000013000000}"/>
    <hyperlink ref="C34" r:id="rId21" display="https://en.wikipedia.org/wiki/Chloromethane" xr:uid="{00000000-0004-0000-0D00-000014000000}"/>
    <hyperlink ref="C35" r:id="rId22" display="https://en.wikipedia.org/wiki/Fluoromethane" xr:uid="{00000000-0004-0000-0D00-000015000000}"/>
    <hyperlink ref="C36" r:id="rId23" display="https://en.wikipedia.org/wiki/Methane" xr:uid="{00000000-0004-0000-0D00-000016000000}"/>
    <hyperlink ref="C37" r:id="rId24" display="https://en.wikipedia.org/wiki/Hexachloroethane" xr:uid="{00000000-0004-0000-0D00-000017000000}"/>
    <hyperlink ref="C38" r:id="rId25" display="https://en.wikipedia.org/wiki/Pentachlorofluoroethane" xr:uid="{00000000-0004-0000-0D00-000018000000}"/>
    <hyperlink ref="C39" r:id="rId26" display="https://en.wikipedia.org/w/index.php?title=1%2C1%2C2%2C2-Tetrachloro-1%2C2-difluoroethane&amp;amp;action=edit&amp;amp;redlink=1" xr:uid="{00000000-0004-0000-0D00-000019000000}"/>
    <hyperlink ref="C40" r:id="rId27" display="https://en.wikipedia.org/w/index.php?title=1%2C1%2C1%2C2-Tetrachloro-2%2C2-difluoroethane&amp;amp;action=edit&amp;amp;redlink=1" xr:uid="{00000000-0004-0000-0D00-00001A000000}"/>
    <hyperlink ref="C41" r:id="rId28" display="https://en.wikipedia.org/wiki/1%2C1%2C2-Trichloro-1%2C2%2C2-trifluoroethane" xr:uid="{00000000-0004-0000-0D00-00001B000000}"/>
    <hyperlink ref="C42" r:id="rId29" display="https://en.wikipedia.org/wiki/1%2C1%2C1-Trichloro-2%2C2%2C2-trifluoroethane" xr:uid="{00000000-0004-0000-0D00-00001C000000}"/>
    <hyperlink ref="C43" r:id="rId30" display="https://en.wikipedia.org/wiki/1%2C2-Dichlorotetrafluoroethane" xr:uid="{00000000-0004-0000-0D00-00001D000000}"/>
    <hyperlink ref="C44" r:id="rId31" display="https://en.wikipedia.org/w/index.php?title=1%2C1-Dichlorotetrafluoroethane&amp;amp;action=edit&amp;amp;redlink=1" xr:uid="{00000000-0004-0000-0D00-00001E000000}"/>
    <hyperlink ref="C45" r:id="rId32" display="https://en.wikipedia.org/wiki/Dibromotetrafluoroethane" xr:uid="{00000000-0004-0000-0D00-00001F000000}"/>
    <hyperlink ref="C46" r:id="rId33" display="https://en.wikipedia.org/wiki/Chloropentafluoroethane" xr:uid="{00000000-0004-0000-0D00-000020000000}"/>
    <hyperlink ref="C47" r:id="rId34" display="https://en.wikipedia.org/wiki/Hexafluoroethane" xr:uid="{00000000-0004-0000-0D00-000021000000}"/>
    <hyperlink ref="C48" r:id="rId35" display="https://en.wikipedia.org/wiki/Pentachloroethane" xr:uid="{00000000-0004-0000-0D00-000022000000}"/>
    <hyperlink ref="C49" r:id="rId36" display="https://en.wikipedia.org/w/index.php?title=1%2C1%2C2%2C2-Tetrachloro-1-fluoroethane&amp;amp;action=edit&amp;amp;redlink=1" xr:uid="{00000000-0004-0000-0D00-000023000000}"/>
    <hyperlink ref="C50" r:id="rId37" display="https://en.wikipedia.org/w/index.php?title=1%2C1%2C1%2C2-Tetrachloro-2-fluoroethane&amp;amp;action=edit&amp;amp;redlink=1" xr:uid="{00000000-0004-0000-0D00-000024000000}"/>
    <hyperlink ref="C51" r:id="rId38" display="https://en.wikipedia.org/w/index.php?title=1%2C1%2C2-Trichloro-2%2C2-difluoroethane&amp;amp;action=edit&amp;amp;redlink=1" xr:uid="{00000000-0004-0000-0D00-000025000000}"/>
    <hyperlink ref="C52" r:id="rId39" display="https://en.wikipedia.org/w/index.php?title=1%2C1%2C2-Trichloro-1%2C2-difluoroethane&amp;amp;action=edit&amp;amp;redlink=1" xr:uid="{00000000-0004-0000-0D00-000026000000}"/>
    <hyperlink ref="C53" r:id="rId40" display="https://en.wikipedia.org/w/index.php?title=1%2C1%2C1-Trichloro-2%2C2-difluoroethane&amp;amp;action=edit&amp;amp;redlink=1" xr:uid="{00000000-0004-0000-0D00-000027000000}"/>
    <hyperlink ref="C54" r:id="rId41" display="https://en.wikipedia.org/wiki/2%2C2-Dichloro-1%2C1%2C1-trifluoroethane" xr:uid="{00000000-0004-0000-0D00-000028000000}"/>
    <hyperlink ref="C55" r:id="rId42" display="https://en.wikipedia.org/w/index.php?title=1%2C2-Dichloro-1%2C1%2C2-trifluoroethane&amp;amp;action=edit&amp;amp;redlink=1" xr:uid="{00000000-0004-0000-0D00-000029000000}"/>
    <hyperlink ref="C56" r:id="rId43" display="https://en.wikipedia.org/w/index.php?title=1%2C1-Dichloro-1%2C2%2C2-trifluoroethane&amp;amp;action=edit&amp;amp;redlink=1" xr:uid="{00000000-0004-0000-0D00-00002A000000}"/>
    <hyperlink ref="C57" r:id="rId44" display="https://en.wikipedia.org/wiki/1-Chloro-1%2C2%2C2%2C2-tetrafluoroethane" xr:uid="{00000000-0004-0000-0D00-00002B000000}"/>
    <hyperlink ref="C58" r:id="rId45" display="https://en.wikipedia.org/w/index.php?title=1-Chloro-1%2C1%2C2%2C2-tetrafluoroethane&amp;amp;action=edit&amp;amp;redlink=1" xr:uid="{00000000-0004-0000-0D00-00002C000000}"/>
    <hyperlink ref="C59" r:id="rId46" display="https://en.wikipedia.org/wiki/Pentafluoroethane" xr:uid="{00000000-0004-0000-0D00-00002D000000}"/>
    <hyperlink ref="C60" r:id="rId47" display="https://en.wikipedia.org/w/index.php?title=Pentafluorodimethyl_ether&amp;amp;action=edit&amp;amp;redlink=1" xr:uid="{00000000-0004-0000-0D00-00002E000000}"/>
    <hyperlink ref="C61" r:id="rId48" display="https://en.wikipedia.org/wiki/1%2C1%2C2%2C2-Tetrachloroethane" xr:uid="{00000000-0004-0000-0D00-00002F000000}"/>
    <hyperlink ref="C62" r:id="rId49" display="https://en.wikipedia.org/wiki/1%2C1%2C1%2C2-Tetrachloroethane" xr:uid="{00000000-0004-0000-0D00-000030000000}"/>
    <hyperlink ref="C63" r:id="rId50" display="https://en.wikipedia.org/w/index.php?title=1%2C1%2C2-Trichloro-2-fluoroethane&amp;amp;action=edit&amp;amp;redlink=1" xr:uid="{00000000-0004-0000-0D00-000031000000}"/>
    <hyperlink ref="C64" r:id="rId51" display="https://en.wikipedia.org/w/index.php?title=1%2C1%2C2-Trichloro-1-fluoroethane&amp;amp;action=edit&amp;amp;redlink=1" xr:uid="{00000000-0004-0000-0D00-000032000000}"/>
    <hyperlink ref="C65" r:id="rId52" display="https://en.wikipedia.org/w/index.php?title=1%2C1%2C1-Trichloro-2-fluoroethane&amp;amp;action=edit&amp;amp;redlink=1" xr:uid="{00000000-0004-0000-0D00-000033000000}"/>
    <hyperlink ref="C66" r:id="rId53" display="https://en.wikipedia.org/w/index.php?title=Dichlorodifluoroethane&amp;amp;action=edit&amp;amp;redlink=1" xr:uid="{00000000-0004-0000-0D00-000034000000}"/>
    <hyperlink ref="C67" r:id="rId54" display="https://en.wikipedia.org/w/index.php?title=1%2C1-Dichloro-2%2C2-difluoroethane&amp;amp;action=edit&amp;amp;redlink=1" xr:uid="{00000000-0004-0000-0D00-000035000000}"/>
    <hyperlink ref="C68" r:id="rId55" display="https://en.wikipedia.org/w/index.php?title=1%2C2-Dichloro-1%2C1-difluoroethane&amp;amp;action=edit&amp;amp;redlink=1" xr:uid="{00000000-0004-0000-0D00-000036000000}"/>
    <hyperlink ref="C69" r:id="rId56" display="https://en.wikipedia.org/w/index.php?title=1%2C1-Dichloro-1%2C2-difluoroethane&amp;amp;action=edit&amp;amp;redlink=1" xr:uid="{00000000-0004-0000-0D00-000037000000}"/>
    <hyperlink ref="C70" r:id="rId57" display="https://en.wikipedia.org/w/index.php?title=1%2C2-Dibromo-1%2C1-difluoroethane&amp;amp;action=edit&amp;amp;redlink=1" xr:uid="{00000000-0004-0000-0D00-000038000000}"/>
    <hyperlink ref="C71" r:id="rId58" display="https://en.wikipedia.org/w/index.php?title=1-Chloro-1%2C2%2C2-Trifluoroethane&amp;amp;action=edit&amp;amp;redlink=1" xr:uid="{00000000-0004-0000-0D00-000039000000}"/>
    <hyperlink ref="C72" r:id="rId59" display="https://en.wikipedia.org/wiki/1-Chloro-2%2C2%2C2-Trifluoroethane" xr:uid="{00000000-0004-0000-0D00-00003A000000}"/>
    <hyperlink ref="C73" r:id="rId60" display="https://en.wikipedia.org/w/index.php?title=1-Chloro-1%2C1%2C2-Trifluoroethane&amp;amp;action=edit&amp;amp;redlink=1" xr:uid="{00000000-0004-0000-0D00-00003B000000}"/>
    <hyperlink ref="C74" r:id="rId61" display="https://en.wikipedia.org/w/index.php?title=1%2C1%2C2%2C2-Tetrafluoroethane&amp;amp;action=edit&amp;amp;redlink=1" xr:uid="{00000000-0004-0000-0D00-00003C000000}"/>
    <hyperlink ref="C75" r:id="rId62" display="https://en.wikipedia.org/wiki/1%2C1%2C1%2C2-Tetrafluoroethane" xr:uid="{00000000-0004-0000-0D00-00003D000000}"/>
    <hyperlink ref="C76" r:id="rId63" display="https://en.wikipedia.org/w/index.php?title=Bis(difluoromethyl)ether&amp;amp;action=edit&amp;amp;redlink=1" xr:uid="{00000000-0004-0000-0D00-00003E000000}"/>
    <hyperlink ref="C77" r:id="rId64" display="https://en.wikipedia.org/wiki/1%2C1%2C2-Trichloroethane" xr:uid="{00000000-0004-0000-0D00-00003F000000}"/>
    <hyperlink ref="C78" r:id="rId65" display="https://en.wikipedia.org/wiki/1%2C1%2C1-Trichloroethane" xr:uid="{00000000-0004-0000-0D00-000040000000}"/>
    <hyperlink ref="C79" r:id="rId66" display="https://en.wikipedia.org/w/index.php?title=1%2C2-Dichloro-1-fluoroethane&amp;amp;action=edit&amp;amp;redlink=1" xr:uid="{00000000-0004-0000-0D00-000041000000}"/>
    <hyperlink ref="C80" r:id="rId67" display="https://en.wikipedia.org/w/index.php?title=1%2C2-Dibromo-1-fluoroethane&amp;amp;action=edit&amp;amp;redlink=1" xr:uid="{00000000-0004-0000-0D00-000042000000}"/>
    <hyperlink ref="C81" r:id="rId68" display="https://en.wikipedia.org/w/index.php?title=1%2C1-Dichloro-2-fluoroethane&amp;amp;action=edit&amp;amp;redlink=1" xr:uid="{00000000-0004-0000-0D00-000043000000}"/>
    <hyperlink ref="C82" r:id="rId69" display="https://en.wikipedia.org/wiki/1%2C1-Dichloro-1-fluoroethane" xr:uid="{00000000-0004-0000-0D00-000044000000}"/>
    <hyperlink ref="C83" r:id="rId70" display="https://en.wikipedia.org/wiki/Chlorodifluoroethane" xr:uid="{00000000-0004-0000-0D00-000045000000}"/>
    <hyperlink ref="C84" r:id="rId71" display="https://en.wikipedia.org/w/index.php?title=1-Chloro-1%2C2-difluoroethane&amp;amp;action=edit&amp;amp;redlink=1" xr:uid="{00000000-0004-0000-0D00-000046000000}"/>
    <hyperlink ref="C85" r:id="rId72" display="https://en.wikipedia.org/wiki/1-Chloro-1%2C1-difluoroethane" xr:uid="{00000000-0004-0000-0D00-000047000000}"/>
    <hyperlink ref="C86" r:id="rId73" display="https://en.wikipedia.org/w/index.php?title=1%2C1%2C2-Trifluoroethane&amp;amp;action=edit&amp;amp;redlink=1" xr:uid="{00000000-0004-0000-0D00-000048000000}"/>
    <hyperlink ref="C87" r:id="rId74" display="https://en.wikipedia.org/wiki/1%2C1%2C1-Trifluoroethane" xr:uid="{00000000-0004-0000-0D00-000049000000}"/>
    <hyperlink ref="C88" r:id="rId75" display="https://en.wikipedia.org/w/index.php?title=Methyl_trifluoromethyl_ether&amp;amp;action=edit&amp;amp;redlink=1" xr:uid="{00000000-0004-0000-0D00-00004A000000}"/>
    <hyperlink ref="C89" r:id="rId76" display="https://en.wikipedia.org/w/index.php?title=2%2C2%2C2-Trifluoroethyl_methyl_ether&amp;amp;action=edit&amp;amp;redlink=1" xr:uid="{00000000-0004-0000-0D00-00004B000000}"/>
    <hyperlink ref="C90" r:id="rId77" display="https://en.wikipedia.org/wiki/1%2C2-Dichloroethane" xr:uid="{00000000-0004-0000-0D00-00004C000000}"/>
    <hyperlink ref="C91" r:id="rId78" display="https://en.wikipedia.org/wiki/1%2C1-Dichloroethane" xr:uid="{00000000-0004-0000-0D00-00004D000000}"/>
    <hyperlink ref="C92" r:id="rId79" display="https://en.wikipedia.org/w/index.php?title=Chlorofluoroethane&amp;amp;action=edit&amp;amp;redlink=1" xr:uid="{00000000-0004-0000-0D00-00004E000000}"/>
    <hyperlink ref="C93" r:id="rId80" display="https://en.wikipedia.org/w/index.php?title=1-Chloro-1-fluoroethane&amp;amp;action=edit&amp;amp;redlink=1" xr:uid="{00000000-0004-0000-0D00-00004F000000}"/>
    <hyperlink ref="C94" r:id="rId81" display="https://en.wikipedia.org/wiki/1%2C2-Difluoroethane" xr:uid="{00000000-0004-0000-0D00-000050000000}"/>
    <hyperlink ref="C95" r:id="rId82" display="https://en.wikipedia.org/wiki/1%2C1-Difluoroethane" xr:uid="{00000000-0004-0000-0D00-000051000000}"/>
    <hyperlink ref="C96" r:id="rId83" display="https://en.wikipedia.org/wiki/Chloroethane" xr:uid="{00000000-0004-0000-0D00-000052000000}"/>
    <hyperlink ref="C97" r:id="rId84" display="https://en.wikipedia.org/w/index.php?title=Fluoroethane&amp;amp;action=edit&amp;amp;redlink=1" xr:uid="{00000000-0004-0000-0D00-000053000000}"/>
    <hyperlink ref="C98" r:id="rId85" display="https://en.wikipedia.org/wiki/Ethane" xr:uid="{00000000-0004-0000-0D00-000054000000}"/>
    <hyperlink ref="C99" r:id="rId86" display="https://en.wikipedia.org/wiki/Dimethyl_ether" xr:uid="{00000000-0004-0000-0D00-000055000000}"/>
    <hyperlink ref="C100" r:id="rId87" display="https://en.wikipedia.org/w/index.php?title=1%2C1%2C1%2C2%2C2%2C3%2C3-Heptachloro-3-fluoropropane&amp;amp;action=edit&amp;amp;redlink=1" xr:uid="{00000000-0004-0000-0D00-000056000000}"/>
    <hyperlink ref="C101" r:id="rId88" display="https://en.wikipedia.org/w/index.php?title=Hexachlorodifluoropropane&amp;amp;action=edit&amp;amp;redlink=1" xr:uid="{00000000-0004-0000-0D00-000057000000}"/>
    <hyperlink ref="C102" r:id="rId89" display="https://en.wikipedia.org/w/index.php?title=1%2C1%2C1%2C3%2C3-Pentachloro-2%2C2%2C3-trifluoropropane&amp;amp;action=edit&amp;amp;redlink=1" xr:uid="{00000000-0004-0000-0D00-000058000000}"/>
    <hyperlink ref="C103" r:id="rId90" display="https://en.wikipedia.org/w/index.php?title=1%2C2%2C2%2C3-Tetrachloro-1%2C1%2C3%2C3-tetrafluoropropane&amp;amp;action=edit&amp;amp;redlink=1" xr:uid="{00000000-0004-0000-0D00-000059000000}"/>
    <hyperlink ref="C104" r:id="rId91" display="https://en.wikipedia.org/w/index.php?title=1%2C1%2C1-Trichloro-2%2C2%2C3%2C3%2C3-pentafluoropropane&amp;amp;action=edit&amp;amp;redlink=1" xr:uid="{00000000-0004-0000-0D00-00005A000000}"/>
    <hyperlink ref="C105" r:id="rId92" display="https://en.wikipedia.org/w/index.php?title=1%2C2-Dichloro-1%2C1%2C2%2C3%2C3%2C3-hexafluoropropane&amp;amp;action=edit&amp;amp;redlink=1" xr:uid="{00000000-0004-0000-0D00-00005B000000}"/>
    <hyperlink ref="C106" r:id="rId93" display="https://en.wikipedia.org/w/index.php?title=1%2C3-Dichloro-1%2C1%2C2%2C2%2C3%2C3-hexafluoropropane&amp;amp;action=edit&amp;amp;redlink=1" xr:uid="{00000000-0004-0000-0D00-00005C000000}"/>
    <hyperlink ref="C107" r:id="rId94" display="https://en.wikipedia.org/w/index.php?title=1-Chloro-1%2C1%2C2%2C2%2C3%2C3%2C3-heptafluoropropane&amp;amp;action=edit&amp;amp;redlink=1" xr:uid="{00000000-0004-0000-0D00-00005D000000}"/>
    <hyperlink ref="C108" r:id="rId95" display="https://en.wikipedia.org/w/index.php?title=2-Chloro-1%2C1%2C1%2C2%2C3%2C3%2C3-heptafluoropropane&amp;amp;action=edit&amp;amp;redlink=1" xr:uid="{00000000-0004-0000-0D00-00005E000000}"/>
    <hyperlink ref="C109" r:id="rId96" display="https://en.wikipedia.org/wiki/Octafluoropropane" xr:uid="{00000000-0004-0000-0D00-00005F000000}"/>
    <hyperlink ref="C110" r:id="rId97" display="https://en.wikipedia.org/w/index.php?title=1%2C1%2C1%2C2%2C2%2C3-Hexachloro-3-fluoropropane&amp;amp;action=edit&amp;amp;redlink=1" xr:uid="{00000000-0004-0000-0D00-000060000000}"/>
    <hyperlink ref="C111" r:id="rId98" display="https://en.wikipedia.org/w/index.php?title=Pentachlorodifluoropropane&amp;amp;action=edit&amp;amp;redlink=1" xr:uid="{00000000-0004-0000-0D00-000061000000}"/>
    <hyperlink ref="C113" r:id="rId99" display="https://en.wikipedia.org/w/index.php?title=1%2C1%2C1%2C3%2C3-Pentachloro-2%2C2-difluoropropane&amp;amp;action=edit&amp;amp;redlink=1" xr:uid="{00000000-0004-0000-0D00-000062000000}"/>
    <hyperlink ref="C114" r:id="rId100" display="https://en.wikipedia.org/w/index.php?title=Tetrachlorotrifluoropropane&amp;amp;action=edit&amp;amp;redlink=1" xr:uid="{00000000-0004-0000-0D00-000063000000}"/>
    <hyperlink ref="C115" r:id="rId101" display="https://en.wikipedia.org/w/index.php?title=1%2C1%2C3%2C3-Tetrachloro-1%2C2%2C2-trifluoropropane&amp;amp;action=edit&amp;amp;redlink=1" xr:uid="{00000000-0004-0000-0D00-000064000000}"/>
    <hyperlink ref="C116" r:id="rId102" display="https://en.wikipedia.org/w/index.php?title=1%2C1%2C1%2C3-Tetrachloro-2%2C2%2C3-trifluoropropane&amp;amp;action=edit&amp;amp;redlink=1" xr:uid="{00000000-0004-0000-0D00-000065000000}"/>
    <hyperlink ref="C117" r:id="rId103" display="https://en.wikipedia.org/w/index.php?title=Trichlorotetrafluoropropane&amp;amp;action=edit&amp;amp;redlink=1" xr:uid="{00000000-0004-0000-0D00-000066000000}"/>
    <hyperlink ref="C118" r:id="rId104" display="https://en.wikipedia.org/w/index.php?title=1%2C3%2C3-Trichloro-1%2C1%2C2%2C2-tetrafluoropropane&amp;amp;action=edit&amp;amp;redlink=1" xr:uid="{00000000-0004-0000-0D00-000067000000}"/>
    <hyperlink ref="C119" r:id="rId105" display="https://en.wikipedia.org/w/index.php?title=1%2C1%2C3-Trichloro-1%2C2%2C2%2C3-tetrafluoropropane&amp;amp;action=edit&amp;amp;redlink=1" xr:uid="{00000000-0004-0000-0D00-000068000000}"/>
    <hyperlink ref="C120" r:id="rId106" display="https://en.wikipedia.org/w/index.php?title=1%2C1%2C1-Trichloro-2%2C2%2C3%2C3-tetrafluoropropane&amp;amp;action=edit&amp;amp;redlink=1" xr:uid="{00000000-0004-0000-0D00-000069000000}"/>
    <hyperlink ref="C121" r:id="rId107" display="https://en.wikipedia.org/w/index.php?title=Dichloropentafluoropropane&amp;amp;action=edit&amp;amp;redlink=1" xr:uid="{00000000-0004-0000-0D00-00006A000000}"/>
    <hyperlink ref="C122" r:id="rId108" display="https://en.wikipedia.org/w/index.php?title=2%2C2-Dichloro-1%2C1%2C1%2C3%2C3-pentafluoropropane&amp;amp;action=edit&amp;amp;redlink=1" xr:uid="{00000000-0004-0000-0D00-00006B000000}"/>
    <hyperlink ref="C123" r:id="rId109" display="https://en.wikipedia.org/w/index.php?title=2%2C3-Dichloro-1%2C1%2C1%2C2%2C3-pentafluoropropane&amp;amp;action=edit&amp;amp;redlink=1" xr:uid="{00000000-0004-0000-0D00-00006C000000}"/>
    <hyperlink ref="C124" r:id="rId110" display="https://en.wikipedia.org/w/index.php?title=1%2C2-Dichloro-1%2C1%2C2%2C3%2C3-pentafluoropropane&amp;amp;action=edit&amp;amp;redlink=1" xr:uid="{00000000-0004-0000-0D00-00006D000000}"/>
    <hyperlink ref="C125" r:id="rId111" display="https://en.wikipedia.org/w/index.php?title=3%2C3-Dichloro-1%2C1%2C1%2C2%2C2-pentafluoropropane&amp;amp;action=edit&amp;amp;redlink=1" xr:uid="{00000000-0004-0000-0D00-00006E000000}"/>
    <hyperlink ref="C126" r:id="rId112" display="https://en.wikipedia.org/w/index.php?title=1%2C3-Dichloro-1%2C1%2C2%2C2%2C3-pentafluoropropane&amp;amp;action=edit&amp;amp;redlink=1" xr:uid="{00000000-0004-0000-0D00-00006F000000}"/>
    <hyperlink ref="C127" r:id="rId113" display="https://en.wikipedia.org/w/index.php?title=1%2C1-Dichloro-1%2C2%2C2%2C3%2C3-pentafluoropropane&amp;amp;action=edit&amp;amp;redlink=1" xr:uid="{00000000-0004-0000-0D00-000070000000}"/>
    <hyperlink ref="C128" r:id="rId114" display="https://en.wikipedia.org/w/index.php?title=1%2C2-Dichloro-1%2C1%2C3%2C3%2C3-pentafluoropropane&amp;amp;action=edit&amp;amp;redlink=1" xr:uid="{00000000-0004-0000-0D00-000071000000}"/>
    <hyperlink ref="C129" r:id="rId115" display="https://en.wikipedia.org/w/index.php?title=1%2C3-Dichloro-1%2C1%2C2%2C3%2C3-pentafluoropropane&amp;amp;action=edit&amp;amp;redlink=1" xr:uid="{00000000-0004-0000-0D00-000072000000}"/>
    <hyperlink ref="C130" r:id="rId116" display="https://en.wikipedia.org/w/index.php?title=1%2C1-Dichloro-1%2C2%2C3%2C3%2C3-pentafluoropropane&amp;amp;action=edit&amp;amp;redlink=1" xr:uid="{00000000-0004-0000-0D00-000073000000}"/>
    <hyperlink ref="C131" r:id="rId117" display="https://en.wikipedia.org/w/index.php?title=Chlorohexafluoropropane&amp;amp;action=edit&amp;amp;redlink=1" xr:uid="{00000000-0004-0000-0D00-000074000000}"/>
    <hyperlink ref="C132" r:id="rId118" display="https://en.wikipedia.org/w/index.php?title=2-Chloro-1%2C1%2C1%2C2%2C3%2C3-hexafluoropropane&amp;amp;action=edit&amp;amp;redlink=1" xr:uid="{00000000-0004-0000-0D00-000075000000}"/>
    <hyperlink ref="C133" r:id="rId119" display="https://en.wikipedia.org/w/index.php?title=3-Chloro-1%2C1%2C1%2C2%2C2%2C3-hexafluoropropane&amp;amp;action=edit&amp;amp;redlink=1" xr:uid="{00000000-0004-0000-0D00-000076000000}"/>
    <hyperlink ref="C134" r:id="rId120" display="https://en.wikipedia.org/w/index.php?title=1-Chloro-1%2C1%2C2%2C2%2C3%2C3-hexafluoropropane&amp;amp;action=edit&amp;amp;redlink=1" xr:uid="{00000000-0004-0000-0D00-000077000000}"/>
    <hyperlink ref="C135" r:id="rId121" display="https://en.wikipedia.org/w/index.php?title=2-Chloro-1%2C1%2C1%2C3%2C3%2C3-hexafluoropropane&amp;amp;action=edit&amp;amp;redlink=1" xr:uid="{00000000-0004-0000-0D00-000078000000}"/>
    <hyperlink ref="C136" r:id="rId122" display="https://en.wikipedia.org/w/index.php?title=1-Chloro-1%2C1%2C2%2C3%2C3%2C3-hexafluoropropane&amp;amp;action=edit&amp;amp;redlink=1" xr:uid="{00000000-0004-0000-0D00-000079000000}"/>
    <hyperlink ref="C137" r:id="rId123" display="https://en.wikipedia.org/w/index.php?title=1%2C1%2C2%2C2%2C3%2C3%2C3-Heptafluoropropane&amp;amp;action=edit&amp;amp;redlink=1" xr:uid="{00000000-0004-0000-0D00-00007A000000}"/>
    <hyperlink ref="C138" r:id="rId124" display="https://en.wikipedia.org/w/index.php?title=Trifluoromethyl_1%2C1%2C2%2C2-tetrafluoroethyl_ether&amp;amp;action=edit&amp;amp;redlink=1" xr:uid="{00000000-0004-0000-0D00-00007B000000}"/>
    <hyperlink ref="C139" r:id="rId125" display="https://en.wikipedia.org/wiki/1%2C1%2C1%2C2%2C3%2C3%2C3-Heptafluoropropane" xr:uid="{00000000-0004-0000-0D00-00007C000000}"/>
    <hyperlink ref="C140" r:id="rId126" display="https://en.wikipedia.org/w/index.php?title=Trifluoromethyl_1%2C2%2C2%2C2-tetrafluoroethyl_ether&amp;amp;action=edit&amp;amp;redlink=1" xr:uid="{00000000-0004-0000-0D00-00007D000000}"/>
    <hyperlink ref="C141" r:id="rId127" display="https://en.wikipedia.org/w/index.php?title=Pentachlorofluoropropane&amp;amp;action=edit&amp;amp;redlink=1" xr:uid="{00000000-0004-0000-0D00-00007E000000}"/>
    <hyperlink ref="C142" r:id="rId128" display="https://en.wikipedia.org/w/index.php?title=Tetrachlorodifluoropropane&amp;amp;action=edit&amp;amp;redlink=1" xr:uid="{00000000-0004-0000-0D00-00007F000000}"/>
    <hyperlink ref="C143" r:id="rId129" display="https://en.wikipedia.org/w/index.php?title=1%2C1%2C3%2C3-Tetrachloro-2%2C2-difluoropropane&amp;amp;action=edit&amp;amp;redlink=1" xr:uid="{00000000-0004-0000-0D00-000080000000}"/>
    <hyperlink ref="C144" r:id="rId130" display="https://en.wikipedia.org/w/index.php?title=1%2C1%2C1%2C3-Tetrachloro-2%2C2-difluoropropane&amp;amp;action=edit&amp;amp;redlink=1" xr:uid="{00000000-0004-0000-0D00-000081000000}"/>
    <hyperlink ref="C145" r:id="rId131" display="https://en.wikipedia.org/w/index.php?title=Trichlorotrifluoropropane&amp;amp;action=edit&amp;amp;redlink=1" xr:uid="{00000000-0004-0000-0D00-000082000000}"/>
    <hyperlink ref="C146" r:id="rId132" display="https://en.wikipedia.org/w/index.php?title=1%2C1%2C3-Trichloro-2%2C2%2C3-trifluoropropane&amp;amp;action=edit&amp;amp;redlink=1" xr:uid="{00000000-0004-0000-0D00-000083000000}"/>
    <hyperlink ref="C147" r:id="rId133" display="https://en.wikipedia.org/w/index.php?title=1%2C1%2C3-Trichloro-1%2C2%2C2-trifluoropropane&amp;amp;action=edit&amp;amp;redlink=1" xr:uid="{00000000-0004-0000-0D00-000084000000}"/>
    <hyperlink ref="C148" r:id="rId134" display="https://en.wikipedia.org/w/index.php?title=1%2C1%2C1-Trichloro-2%2C2%2C3-trifluoropropane&amp;amp;action=edit&amp;amp;redlink=1" xr:uid="{00000000-0004-0000-0D00-000085000000}"/>
    <hyperlink ref="C149" r:id="rId135" display="https://en.wikipedia.org/w/index.php?title=Dichlorotetrafluoropropane&amp;amp;action=edit&amp;amp;redlink=1" xr:uid="{00000000-0004-0000-0D00-000086000000}"/>
    <hyperlink ref="C150" r:id="rId136" display="https://en.wikipedia.org/w/index.php?title=2%2C2-Dichloro-1%2C1%2C3%2C3-tetrafluoropropane&amp;amp;action=edit&amp;amp;redlink=1" xr:uid="{00000000-0004-0000-0D00-000087000000}"/>
    <hyperlink ref="C151" r:id="rId137" display="https://en.wikipedia.org/w/index.php?title=2%2C2-Dichloro-1%2C1%2C1%2C3-tetrafluoropropane&amp;amp;action=edit&amp;amp;redlink=1" xr:uid="{00000000-0004-0000-0D00-000088000000}"/>
    <hyperlink ref="C152" r:id="rId138" display="https://en.wikipedia.org/w/index.php?title=1%2C2-Dichloro-1%2C2%2C3%2C3-tetrafluoropropane&amp;amp;action=edit&amp;amp;redlink=1" xr:uid="{00000000-0004-0000-0D00-000089000000}"/>
    <hyperlink ref="C153" r:id="rId139" display="https://en.wikipedia.org/w/index.php?title=2%2C3-Dichloro-1%2C1%2C1%2C2-tetrafluoropropane&amp;amp;action=edit&amp;amp;redlink=1" xr:uid="{00000000-0004-0000-0D00-00008A000000}"/>
    <hyperlink ref="C154" r:id="rId140" display="https://en.wikipedia.org/w/index.php?title=1%2C2-Dichloro-1%2C1%2C2%2C3-tetrafluoropropane&amp;amp;action=edit&amp;amp;redlink=1" xr:uid="{00000000-0004-0000-0D00-00008B000000}"/>
    <hyperlink ref="C155" r:id="rId141" display="https://en.wikipedia.org/w/index.php?title=1%2C3-Dichloro-1%2C2%2C2%2C3-tetrafluoropropane&amp;amp;action=edit&amp;amp;redlink=1" xr:uid="{00000000-0004-0000-0D00-00008C000000}"/>
    <hyperlink ref="C156" r:id="rId142" display="https://en.wikipedia.org/w/index.php?title=1%2C1-Dichloro-2%2C2%2C3%2C3-tetrafluoropropane&amp;amp;action=edit&amp;amp;redlink=1" xr:uid="{00000000-0004-0000-0D00-00008D000000}"/>
    <hyperlink ref="C157" r:id="rId143" display="https://en.wikipedia.org/w/index.php?title=1%2C3-Dichloro-1%2C1%2C2%2C2-tetrafluoropropane&amp;amp;action=edit&amp;amp;redlink=1" xr:uid="{00000000-0004-0000-0D00-00008E000000}"/>
    <hyperlink ref="C158" r:id="rId144" display="https://en.wikipedia.org/w/index.php?title=1%2C1-Dichloro-1%2C2%2C2%2C3-tetrafluoropropane&amp;amp;action=edit&amp;amp;redlink=1" xr:uid="{00000000-0004-0000-0D00-00008F000000}"/>
    <hyperlink ref="C159" r:id="rId145" display="https://en.wikipedia.org/w/index.php?title=2%2C3-Dichloro-1%2C1%2C1%2C3-tetrafluoropropane&amp;amp;action=edit&amp;amp;redlink=1" xr:uid="{00000000-0004-0000-0D00-000090000000}"/>
    <hyperlink ref="C160" r:id="rId146" display="https://en.wikipedia.org/w/index.php?title=1%2C3-Dichloro-1%2C1%2C3%2C3-tetrafluoropropane&amp;amp;action=edit&amp;amp;redlink=1" xr:uid="{00000000-0004-0000-0D00-000091000000}"/>
    <hyperlink ref="C161" r:id="rId147" display="https://en.wikipedia.org/w/index.php?title=1%2C1-Dichloro-1%2C3%2C3%2C3-tetrafluoropropane&amp;amp;action=edit&amp;amp;redlink=1" xr:uid="{00000000-0004-0000-0D00-000092000000}"/>
    <hyperlink ref="C162" r:id="rId148" display="https://en.wikipedia.org/w/index.php?title=Chloropentafluoropropane&amp;amp;action=edit&amp;amp;redlink=1" xr:uid="{00000000-0004-0000-0D00-000093000000}"/>
    <hyperlink ref="C163" r:id="rId149" display="https://en.wikipedia.org/w/index.php?title=1-Chloro-1%2C2%2C2%2C3%2C3-pentafluoropropane&amp;amp;action=edit&amp;amp;redlink=1" xr:uid="{00000000-0004-0000-0D00-000094000000}"/>
    <hyperlink ref="C164" r:id="rId150" display="https://en.wikipedia.org/w/index.php?title=3-Chloro-1%2C1%2C1%2C2%2C3-pentafluoropropane&amp;amp;action=edit&amp;amp;redlink=1" xr:uid="{00000000-0004-0000-0D00-000095000000}"/>
    <hyperlink ref="C165" r:id="rId151" display="https://en.wikipedia.org/w/index.php?title=1-Chloro-1%2C1%2C2%2C2%2C3-pentafluoropropane&amp;amp;action=edit&amp;amp;redlink=1" xr:uid="{00000000-0004-0000-0D00-000096000000}"/>
    <hyperlink ref="C166" r:id="rId152" display="https://en.wikipedia.org/w/index.php?title=2-Chloro-1%2C1%2C1%2C3%2C3-pentafluoropropane&amp;amp;action=edit&amp;amp;redlink=1" xr:uid="{00000000-0004-0000-0D00-000097000000}"/>
    <hyperlink ref="C167" r:id="rId153" display="https://en.wikipedia.org/w/index.php?title=1-Chloro-1%2C1%2C3%2C3%2C3-pentafluoropropane&amp;amp;action=edit&amp;amp;redlink=1" xr:uid="{00000000-0004-0000-0D00-000098000000}"/>
    <hyperlink ref="C169" r:id="rId154" display="https://en.wikipedia.org/w/index.php?title=1%2C1%2C1%2C2%2C2%2C3-Hexafluoropropane&amp;amp;action=edit&amp;amp;redlink=1" xr:uid="{00000000-0004-0000-0D00-000099000000}"/>
    <hyperlink ref="C170" r:id="rId155" display="https://en.wikipedia.org/w/index.php?title=1%2C1%2C1%2C2%2C3%2C3-Hexafluoropropane&amp;amp;action=edit&amp;amp;redlink=1" xr:uid="{00000000-0004-0000-0D00-00009A000000}"/>
    <hyperlink ref="C171" r:id="rId156" display="https://en.wikipedia.org/wiki/1%2C1%2C1%2C3%2C3%2C3-Hexafluoropropane" xr:uid="{00000000-0004-0000-0D00-00009B000000}"/>
    <hyperlink ref="C172" r:id="rId157" display="https://en.wikipedia.org/w/index.php?title=1%2C2%2C2%2C2-Tetrafluoroethyl_difluoromethyl_ether&amp;amp;action=edit&amp;amp;redlink=1" xr:uid="{00000000-0004-0000-0D00-00009C000000}"/>
    <hyperlink ref="C173" r:id="rId158" display="https://en.wikipedia.org/wiki/1%2C1%2C1%2C3%2C3%2C3-Hexafluoropropane" xr:uid="{00000000-0004-0000-0D00-00009D000000}"/>
    <hyperlink ref="C174" r:id="rId159" display="https://en.wikipedia.org/w/index.php?title=Tetrachlorofluoropropane&amp;amp;action=edit&amp;amp;redlink=1" xr:uid="{00000000-0004-0000-0D00-00009E000000}"/>
    <hyperlink ref="C175" r:id="rId160" display="https://en.wikipedia.org/w/index.php?title=Trichlorodifluoropropane&amp;amp;action=edit&amp;amp;redlink=1" xr:uid="{00000000-0004-0000-0D00-00009F000000}"/>
    <hyperlink ref="C176" r:id="rId161" display="https://en.wikipedia.org/w/index.php?title=Dichlorotrifluoropropane&amp;amp;action=edit&amp;amp;redlink=1" xr:uid="{00000000-0004-0000-0D00-0000A0000000}"/>
    <hyperlink ref="C177" r:id="rId162" display="https://en.wikipedia.org/w/index.php?title=1%2C3-Dichloro-1%2C2%2C2-trifluoropropane&amp;amp;action=edit&amp;amp;redlink=1" xr:uid="{00000000-0004-0000-0D00-0000A1000000}"/>
    <hyperlink ref="C178" r:id="rId163" display="https://en.wikipedia.org/w/index.php?title=1%2C1-Dichloro-2%2C2%2C3-trifluoropropane&amp;amp;action=edit&amp;amp;redlink=1" xr:uid="{00000000-0004-0000-0D00-0000A2000000}"/>
    <hyperlink ref="C179" r:id="rId164" display="https://en.wikipedia.org/w/index.php?title=1%2C1-Dichloro-1%2C2%2C2-trifluoropropane&amp;amp;action=edit&amp;amp;redlink=1" xr:uid="{00000000-0004-0000-0D00-0000A3000000}"/>
    <hyperlink ref="C180" r:id="rId165" display="https://en.wikipedia.org/w/index.php?title=2%2C3-Dichloro-1%2C1%2C1-trifluoropropane&amp;amp;action=edit&amp;amp;redlink=1" xr:uid="{00000000-0004-0000-0D00-0000A4000000}"/>
    <hyperlink ref="C181" r:id="rId166" display="https://en.wikipedia.org/w/index.php?title=1%2C3-Dichloro-1%2C2%2C3-trifluoropropane&amp;amp;action=edit&amp;amp;redlink=1" xr:uid="{00000000-0004-0000-0D00-0000A5000000}"/>
    <hyperlink ref="C182" r:id="rId167" display="https://en.wikipedia.org/w/index.php?title=1%2C3-Dichloro-1%2C1%2C2-trifluoropropane&amp;amp;action=edit&amp;amp;redlink=1" xr:uid="{00000000-0004-0000-0D00-0000A6000000}"/>
    <hyperlink ref="C183" r:id="rId168" display="https://en.wikipedia.org/w/index.php?title=Chlorotetrafluoropropane&amp;amp;action=edit&amp;amp;redlink=1" xr:uid="{00000000-0004-0000-0D00-0000A7000000}"/>
    <hyperlink ref="C184" r:id="rId169" display="https://en.wikipedia.org/w/index.php?title=2-Chloro-1%2C2%2C3%2C3-tetrafluoropropane&amp;amp;action=edit&amp;amp;redlink=1" xr:uid="{00000000-0004-0000-0D00-0000A8000000}"/>
    <hyperlink ref="C185" r:id="rId170" display="https://en.wikipedia.org/w/index.php?title=2-Chloro-1%2C1%2C1%2C2-tetrafluoropropane&amp;amp;action=edit&amp;amp;redlink=1" xr:uid="{00000000-0004-0000-0D00-0000A9000000}"/>
    <hyperlink ref="C186" r:id="rId171" display="https://en.wikipedia.org/w/index.php?title=3-Chloro-1%2C1%2C2%2C2-tetrafluoropropane&amp;amp;action=edit&amp;amp;redlink=1" xr:uid="{00000000-0004-0000-0D00-0000AA000000}"/>
    <hyperlink ref="C187" r:id="rId172" display="https://en.wikipedia.org/w/index.php?title=1-Chloro-1%2C2%2C2%2C3-tetrafluoropropane&amp;amp;action=edit&amp;amp;redlink=1" xr:uid="{00000000-0004-0000-0D00-0000AB000000}"/>
    <hyperlink ref="C188" r:id="rId173" display="https://en.wikipedia.org/w/index.php?title=1-Chloro-1%2C1%2C2%2C2-tetrafluoropropane&amp;amp;action=edit&amp;amp;redlink=1" xr:uid="{00000000-0004-0000-0D00-0000AC000000}"/>
    <hyperlink ref="C189" r:id="rId174" display="https://en.wikipedia.org/w/index.php?title=2-Chloro-1%2C1%2C3%2C3-tetrafluoropropane&amp;amp;action=edit&amp;amp;redlink=1" xr:uid="{00000000-0004-0000-0D00-0000AD000000}"/>
    <hyperlink ref="C190" r:id="rId175" display="https://en.wikipedia.org/w/index.php?title=2-Chloro-1%2C1%2C1%2C3-tetrafluoropropane&amp;amp;action=edit&amp;amp;redlink=1" xr:uid="{00000000-0004-0000-0D00-0000AE000000}"/>
    <hyperlink ref="C191" r:id="rId176" display="https://en.wikipedia.org/w/index.php?title=3-Chloro-1%2C1%2C2%2C3-tetrafluoropropane&amp;amp;action=edit&amp;amp;redlink=1" xr:uid="{00000000-0004-0000-0D00-0000AF000000}"/>
    <hyperlink ref="C192" r:id="rId177" display="https://en.wikipedia.org/w/index.php?title=3-Chloro-1%2C1%2C1%2C2-tetrafluoropropane&amp;amp;action=edit&amp;amp;redlink=1" xr:uid="{00000000-0004-0000-0D00-0000B0000000}"/>
    <hyperlink ref="C193" r:id="rId178" display="https://en.wikipedia.org/w/index.php?title=1-Chloro-1%2C1%2C2%2C3-tetrafluoropropane&amp;amp;action=edit&amp;amp;redlink=1" xr:uid="{00000000-0004-0000-0D00-0000B1000000}"/>
    <hyperlink ref="C194" r:id="rId179" display="https://en.wikipedia.org/w/index.php?title=3-Chloro-1%2C1%2C1%2C3-tetrafluoropropane&amp;amp;action=edit&amp;amp;redlink=1" xr:uid="{00000000-0004-0000-0D00-0000B2000000}"/>
    <hyperlink ref="C195" r:id="rId180" display="https://en.wikipedia.org/w/index.php?title=1-Chloro-1%2C1%2C3%2C3-tetrafluoropropane&amp;amp;action=edit&amp;amp;redlink=1" xr:uid="{00000000-0004-0000-0D00-0000B3000000}"/>
    <hyperlink ref="C196" r:id="rId181" display="https://en.wikipedia.org/w/index.php?title=1%2C1%2C2%2C2%2C3-Pentafluoropropane&amp;amp;action=edit&amp;amp;redlink=1" xr:uid="{00000000-0004-0000-0D00-0000B4000000}"/>
    <hyperlink ref="C197" r:id="rId182" display="https://en.wikipedia.org/wiki/Pentafluoropropane" xr:uid="{00000000-0004-0000-0D00-0000B5000000}"/>
    <hyperlink ref="C198" r:id="rId183" display="https://en.wikipedia.org/w/index.php?title=1%2C1%2C2%2C3%2C3-Pentafluoropropane&amp;amp;action=edit&amp;amp;redlink=1" xr:uid="{00000000-0004-0000-0D00-0000B6000000}"/>
    <hyperlink ref="C199" r:id="rId184" display="https://en.wikipedia.org/w/index.php?title=1%2C1%2C1%2C2%2C3-Pentafluoropropane&amp;amp;action=edit&amp;amp;redlink=1" xr:uid="{00000000-0004-0000-0D00-0000B7000000}"/>
    <hyperlink ref="C200" r:id="rId185" display="https://en.wikipedia.org/wiki/Pentafluoropropane" xr:uid="{00000000-0004-0000-0D00-0000B8000000}"/>
    <hyperlink ref="C201" r:id="rId186" display="https://en.wikipedia.org/w/index.php?title=Methyl_pentafluoroethyl_ether&amp;amp;action=edit&amp;amp;redlink=1" xr:uid="{00000000-0004-0000-0D00-0000B9000000}"/>
    <hyperlink ref="C202" r:id="rId187" display="https://en.wikipedia.org/w/index.php?title=Difluoromethyl_2%2C2%2C2-trifluoroethyl_ether&amp;amp;action=edit&amp;amp;redlink=1" xr:uid="{00000000-0004-0000-0D00-0000BA000000}"/>
    <hyperlink ref="C203" r:id="rId188" display="https://en.wikipedia.org/w/index.php?title=Difluoromethyl_1%2C1%2C2-trifluoroethyl_ether&amp;amp;action=edit&amp;amp;redlink=1" xr:uid="{00000000-0004-0000-0D00-0000BB000000}"/>
    <hyperlink ref="C204" r:id="rId189" display="https://en.wikipedia.org/w/index.php?title=Trichlorofluoropropane&amp;amp;action=edit&amp;amp;redlink=1" xr:uid="{00000000-0004-0000-0D00-0000BC000000}"/>
    <hyperlink ref="C205" r:id="rId190" display="https://en.wikipedia.org/w/index.php?title=Dichlorodifluoropropane&amp;amp;action=edit&amp;amp;redlink=1" xr:uid="{00000000-0004-0000-0D00-0000BD000000}"/>
    <hyperlink ref="C206" r:id="rId191" display="https://en.wikipedia.org/w/index.php?title=1%2C3-Dichloro-2%2C2-difluoropropane&amp;amp;action=edit&amp;amp;redlink=1" xr:uid="{00000000-0004-0000-0D00-0000BE000000}"/>
    <hyperlink ref="C207" r:id="rId192" display="https://en.wikipedia.org/w/index.php?title=1%2C1-Dichloro-2%2C2-difluoropropane&amp;amp;action=edit&amp;amp;redlink=1" xr:uid="{00000000-0004-0000-0D00-0000BF000000}"/>
    <hyperlink ref="C208" r:id="rId193" display="https://en.wikipedia.org/w/index.php?title=1%2C2-Dichloro-1%2C1-difluoropropane&amp;amp;action=edit&amp;amp;redlink=1" xr:uid="{00000000-0004-0000-0D00-0000C0000000}"/>
    <hyperlink ref="C209" r:id="rId194" display="https://en.wikipedia.org/w/index.php?title=1%2C1-Dichloro-1%2C2-difluoropropane&amp;amp;action=edit&amp;amp;redlink=1" xr:uid="{00000000-0004-0000-0D00-0000C1000000}"/>
    <hyperlink ref="C210" r:id="rId195" display="https://en.wikipedia.org/w/index.php?title=Chlorotrifluoropropane&amp;amp;action=edit&amp;amp;redlink=1" xr:uid="{00000000-0004-0000-0D00-0000C2000000}"/>
    <hyperlink ref="C211" r:id="rId196" display="https://en.wikipedia.org/w/index.php?title=2-Chloro-1%2C2%2C3-trifluoropropane&amp;amp;action=edit&amp;amp;redlink=1" xr:uid="{00000000-0004-0000-0D00-0000C3000000}"/>
    <hyperlink ref="C212" r:id="rId197" display="https://en.wikipedia.org/w/index.php?title=2-Chloro-1%2C1%2C2-trifluoropropane&amp;amp;action=edit&amp;amp;redlink=1" xr:uid="{00000000-0004-0000-0D00-0000C4000000}"/>
    <hyperlink ref="C213" r:id="rId198" display="https://en.wikipedia.org/w/index.php?title=1-Chloro-2%2C2%2C3-trifluoropropane&amp;amp;action=edit&amp;amp;redlink=1" xr:uid="{00000000-0004-0000-0D00-0000C5000000}"/>
    <hyperlink ref="C214" r:id="rId199" display="https://en.wikipedia.org/w/index.php?title=1-Chloro-1%2C2%2C2-trifluoropropane&amp;amp;action=edit&amp;amp;redlink=1" xr:uid="{00000000-0004-0000-0D00-0000C6000000}"/>
    <hyperlink ref="C215" r:id="rId200" display="https://en.wikipedia.org/w/index.php?title=3-Chloro-1%2C1%2C2-trifluoropropane&amp;amp;action=edit&amp;amp;redlink=1" xr:uid="{00000000-0004-0000-0D00-0000C7000000}"/>
    <hyperlink ref="C216" r:id="rId201" display="https://en.wikipedia.org/w/index.php?title=1-Chloro-1%2C2%2C3-trifluoropropane&amp;amp;action=edit&amp;amp;redlink=1" xr:uid="{00000000-0004-0000-0D00-0000C8000000}"/>
    <hyperlink ref="C217" r:id="rId202" display="https://en.wikipedia.org/w/index.php?title=1-Chloro-1%2C1%2C2-trifluoropropane&amp;amp;action=edit&amp;amp;redlink=1" xr:uid="{00000000-0004-0000-0D00-0000C9000000}"/>
    <hyperlink ref="C218" r:id="rId203" display="https://en.wikipedia.org/w/index.php?title=3-Chloro-1%2C3%2C3-trifluoropropane&amp;amp;action=edit&amp;amp;redlink=1" xr:uid="{00000000-0004-0000-0D00-0000CA000000}"/>
    <hyperlink ref="C219" r:id="rId204" display="https://en.wikipedia.org/w/index.php?title=3-Chloro-1%2C1%2C1-trifluoropropane&amp;amp;action=edit&amp;amp;redlink=1" xr:uid="{00000000-0004-0000-0D00-0000CB000000}"/>
    <hyperlink ref="C220" r:id="rId205" display="https://en.wikipedia.org/w/index.php?title=1-Chloro-1%2C1%2C3-trifluoropropane&amp;amp;action=edit&amp;amp;redlink=1" xr:uid="{00000000-0004-0000-0D00-0000CC000000}"/>
    <hyperlink ref="C221" r:id="rId206" display="https://en.wikipedia.org/w/index.php?title=1%2C1%2C2%2C2-Tetrafluoropropane&amp;amp;action=edit&amp;amp;redlink=1" xr:uid="{00000000-0004-0000-0D00-0000CD000000}"/>
    <hyperlink ref="C222" r:id="rId207" display="https://en.wikipedia.org/w/index.php?title=Methyl_1%2C1%2C2%2C2-tetrafluoroethyl_ether&amp;amp;action=edit&amp;amp;redlink=1" xr:uid="{00000000-0004-0000-0D00-0000CE000000}"/>
    <hyperlink ref="C223" r:id="rId208" display="https://en.wikipedia.org/w/index.php?title=Dichlorofluoropropane&amp;amp;action=edit&amp;amp;redlink=1" xr:uid="{00000000-0004-0000-0D00-0000CF000000}"/>
    <hyperlink ref="C225" r:id="rId209" display="https://en.wikipedia.org/w/index.php?title=1%2C2-Dichloro-2-fluoropropane&amp;amp;action=edit&amp;amp;redlink=1" xr:uid="{00000000-0004-0000-0D00-0000D0000000}"/>
    <hyperlink ref="C226" r:id="rId210" display="https://en.wikipedia.org/w/index.php?title=Chlorodifluoropropane&amp;amp;action=edit&amp;amp;redlink=1" xr:uid="{00000000-0004-0000-0D00-0000D1000000}"/>
    <hyperlink ref="C227" r:id="rId211" display="https://en.wikipedia.org/w/index.php?title=1-Chloro-2%2C2-difluoropropane&amp;amp;action=edit&amp;amp;redlink=1" xr:uid="{00000000-0004-0000-0D00-0000D2000000}"/>
    <hyperlink ref="C228" r:id="rId212" display="https://en.wikipedia.org/w/index.php?title=3-Chloro-1%2C1-difluoropropane&amp;amp;action=edit&amp;amp;redlink=1" xr:uid="{00000000-0004-0000-0D00-0000D3000000}"/>
    <hyperlink ref="C229" r:id="rId213" display="https://en.wikipedia.org/w/index.php?title=1-Chloro-1%2C3-difluoropropane&amp;amp;action=edit&amp;amp;redlink=1" xr:uid="{00000000-0004-0000-0D00-0000D4000000}"/>
    <hyperlink ref="C230" r:id="rId214" display="https://en.wikipedia.org/w/index.php?title=Trifluoropropane&amp;amp;action=edit&amp;amp;redlink=1" xr:uid="{00000000-0004-0000-0D00-0000D5000000}"/>
    <hyperlink ref="C231" r:id="rId215" display="https://en.wikipedia.org/w/index.php?title=Chlorofluoropropane&amp;amp;action=edit&amp;amp;redlink=1" xr:uid="{00000000-0004-0000-0D00-0000D6000000}"/>
    <hyperlink ref="C232" r:id="rId216" display="https://en.wikipedia.org/w/index.php?title=2-Chloro-2-fluoropropane&amp;amp;action=edit&amp;amp;redlink=1" xr:uid="{00000000-0004-0000-0D00-0000D7000000}"/>
    <hyperlink ref="C233" r:id="rId217" display="https://en.wikipedia.org/w/index.php?title=2-Chloro-1-fluoropropane&amp;amp;action=edit&amp;amp;redlink=1" xr:uid="{00000000-0004-0000-0D00-0000D8000000}"/>
    <hyperlink ref="C234" r:id="rId218" display="https://en.wikipedia.org/w/index.php?title=1-Chloro-1-fluoropropane&amp;amp;action=edit&amp;amp;redlink=1" xr:uid="{00000000-0004-0000-0D00-0000D9000000}"/>
    <hyperlink ref="C235" r:id="rId219" display="https://en.wikipedia.org/w/index.php?title=Difluoropropane&amp;amp;action=edit&amp;amp;redlink=1" xr:uid="{00000000-0004-0000-0D00-0000DA000000}"/>
    <hyperlink ref="C236" r:id="rId220" display="https://en.wikipedia.org/w/index.php?title=Fluoropropane&amp;amp;action=edit&amp;amp;redlink=1" xr:uid="{00000000-0004-0000-0D00-0000DB000000}"/>
    <hyperlink ref="C237" r:id="rId221" display="https://en.wikipedia.org/wiki/Propane" xr:uid="{00000000-0004-0000-0D00-0000DC000000}"/>
    <hyperlink ref="C238" r:id="rId222" display="https://en.wikipedia.org/w/index.php?title=Dichlorohexafluorocyclobutane&amp;amp;action=edit&amp;amp;redlink=1" xr:uid="{00000000-0004-0000-0D00-0000DD000000}"/>
    <hyperlink ref="C239" r:id="rId223" display="https://en.wikipedia.org/w/index.php?title=Chloroheptafluorocyclobutane&amp;amp;action=edit&amp;amp;redlink=1" xr:uid="{00000000-0004-0000-0D00-0000DE000000}"/>
    <hyperlink ref="C240" r:id="rId224" display="https://en.wikipedia.org/wiki/Octafluorocyclobutane" xr:uid="{00000000-0004-0000-0D00-0000DF000000}"/>
    <hyperlink ref="C241" r:id="rId225" display="https://en.wikipedia.org/wiki/Perfluorobutane" xr:uid="{00000000-0004-0000-0D00-0000E0000000}"/>
    <hyperlink ref="C242" r:id="rId226" display="https://en.wikipedia.org/w/index.php?title=1%2C1%2C1%2C2%2C2%2C3%2C3%2C4%2C4-Nonafluorobutane&amp;amp;action=edit&amp;amp;redlink=1" xr:uid="{00000000-0004-0000-0D00-0000E1000000}"/>
    <hyperlink ref="C244" r:id="rId227" display="https://en.wikipedia.org/w/index.php?title=1%2C1%2C1%2C2%2C2%2C3%2C3-Heptafluorobutane&amp;amp;action=edit&amp;amp;redlink=1" xr:uid="{00000000-0004-0000-0D00-0000E2000000}"/>
    <hyperlink ref="C245" r:id="rId228" display="https://en.wikipedia.org/w/index.php?title=Perfluoropropyl_methyl_ether&amp;amp;action=edit&amp;amp;redlink=1" xr:uid="{00000000-0004-0000-0D00-0000E3000000}"/>
    <hyperlink ref="C246" r:id="rId229" display="https://en.wikipedia.org/w/index.php?title=Perfluoroisopropyl_methyl_ether&amp;amp;action=edit&amp;amp;redlink=1" xr:uid="{00000000-0004-0000-0D00-0000E4000000}"/>
    <hyperlink ref="C247" r:id="rId230" display="https://en.wikipedia.org/w/index.php?title=1%2C1%2C1%2C3%2C3-Pentafluorobutane&amp;amp;action=edit&amp;amp;redlink=1" xr:uid="{00000000-0004-0000-0D00-0000E5000000}"/>
    <hyperlink ref="C248" r:id="rId231" display="https://en.wikipedia.org/wiki/Perflenapent" xr:uid="{00000000-0004-0000-0D00-0000E6000000}"/>
    <hyperlink ref="C249" r:id="rId232" display="https://en.wikipedia.org/wiki/Perfluorohexane" xr:uid="{00000000-0004-0000-0D00-0000E7000000}"/>
    <hyperlink ref="B260" r:id="rId233" display="https://en.wikipedia.org/wiki/R-406A" xr:uid="{00000000-0004-0000-0D00-0000E8000000}"/>
    <hyperlink ref="B262" r:id="rId234" display="https://en.wikipedia.org/wiki/R-407A" xr:uid="{00000000-0004-0000-0D00-0000E9000000}"/>
    <hyperlink ref="B266" r:id="rId235" display="https://en.wikipedia.org/wiki/R-407c" xr:uid="{00000000-0004-0000-0D00-0000EA000000}"/>
    <hyperlink ref="B274" r:id="rId236" display="https://en.wikipedia.org/wiki/R-410A" xr:uid="{00000000-0004-0000-0D00-0000EB000000}"/>
    <hyperlink ref="C333" r:id="rId237" display="https://en.wikipedia.org/wiki/Butane" xr:uid="{00000000-0004-0000-0D00-0000EC000000}"/>
    <hyperlink ref="C334" r:id="rId238" display="https://en.wikipedia.org/wiki/Isobutane" xr:uid="{00000000-0004-0000-0D00-0000ED000000}"/>
    <hyperlink ref="C335" r:id="rId239" display="https://en.wikipedia.org/wiki/Pentane" xr:uid="{00000000-0004-0000-0D00-0000EE000000}"/>
    <hyperlink ref="C336" r:id="rId240" display="https://en.wikipedia.org/wiki/Isopentane" xr:uid="{00000000-0004-0000-0D00-0000EF000000}"/>
    <hyperlink ref="C337" r:id="rId241" display="https://en.wikipedia.org/wiki/Diethyl_ether" xr:uid="{00000000-0004-0000-0D00-0000F0000000}"/>
    <hyperlink ref="C338" r:id="rId242" display="https://en.wikipedia.org/wiki/Methyl_formate" xr:uid="{00000000-0004-0000-0D00-0000F1000000}"/>
    <hyperlink ref="C339" r:id="rId243" display="https://en.wikipedia.org/wiki/Methylamine" xr:uid="{00000000-0004-0000-0D00-0000F2000000}"/>
    <hyperlink ref="C340" r:id="rId244" display="https://en.wikipedia.org/wiki/Ethylamine" xr:uid="{00000000-0004-0000-0D00-0000F3000000}"/>
    <hyperlink ref="C341" r:id="rId245" display="https://en.wikipedia.org/wiki/Hydrogen" xr:uid="{00000000-0004-0000-0D00-0000F4000000}"/>
    <hyperlink ref="C342" r:id="rId246" display="https://en.wikipedia.org/wiki/Helium" xr:uid="{00000000-0004-0000-0D00-0000F5000000}"/>
    <hyperlink ref="C343" r:id="rId247" display="https://en.wikipedia.org/wiki/Ammonia" xr:uid="{00000000-0004-0000-0D00-0000F6000000}"/>
    <hyperlink ref="C344" r:id="rId248" display="https://en.wikipedia.org/wiki/Water" xr:uid="{00000000-0004-0000-0D00-0000F7000000}"/>
    <hyperlink ref="C345" r:id="rId249" display="https://en.wikipedia.org/wiki/Neon" xr:uid="{00000000-0004-0000-0D00-0000F8000000}"/>
    <hyperlink ref="C346" r:id="rId250" display="https://en.wikipedia.org/wiki/Nitrogen" xr:uid="{00000000-0004-0000-0D00-0000F9000000}"/>
    <hyperlink ref="C347" r:id="rId251" display="https://en.wikipedia.org/wiki/Atmosphere_of_Earth" xr:uid="{00000000-0004-0000-0D00-0000FA000000}"/>
    <hyperlink ref="C348" r:id="rId252" display="https://en.wikipedia.org/wiki/Oxygen" xr:uid="{00000000-0004-0000-0D00-0000FB000000}"/>
    <hyperlink ref="C349" r:id="rId253" display="https://en.wikipedia.org/wiki/Argon" xr:uid="{00000000-0004-0000-0D00-0000FC000000}"/>
    <hyperlink ref="C350" r:id="rId254" display="https://en.wikipedia.org/wiki/Carbon_dioxide" xr:uid="{00000000-0004-0000-0D00-0000FD000000}"/>
    <hyperlink ref="C351" r:id="rId255" display="https://en.wikipedia.org/wiki/Nitrous_oxide" xr:uid="{00000000-0004-0000-0D00-0000FE000000}"/>
    <hyperlink ref="C352" r:id="rId256" display="https://en.wikipedia.org/wiki/Sulfur_dioxide" xr:uid="{00000000-0004-0000-0D00-0000FF000000}"/>
    <hyperlink ref="C353" r:id="rId257" display="https://en.wikipedia.org/wiki/Krypton" xr:uid="{00000000-0004-0000-0D00-000000010000}"/>
    <hyperlink ref="C354" r:id="rId258" display="https://en.wikipedia.org/wiki/1%2C1-Dichloro-2%2C2-difluoroethylene" xr:uid="{00000000-0004-0000-0D00-000001010000}"/>
    <hyperlink ref="C355" r:id="rId259" display="https://en.wikipedia.org/wiki/Chlorotrifluoroethylene" xr:uid="{00000000-0004-0000-0D00-000002010000}"/>
    <hyperlink ref="C356" r:id="rId260" display="https://en.wikipedia.org/wiki/Tetrafluoroethylene" xr:uid="{00000000-0004-0000-0D00-000003010000}"/>
    <hyperlink ref="C357" r:id="rId261" display="https://en.wikipedia.org/wiki/Trichloroethylene" xr:uid="{00000000-0004-0000-0D00-000004010000}"/>
    <hyperlink ref="C358" r:id="rId262" display="https://en.wikipedia.org/wiki/1%2C2-Dichloroethene" xr:uid="{00000000-0004-0000-0D00-000005010000}"/>
    <hyperlink ref="C359" r:id="rId263" display="https://en.wikipedia.org/wiki/1%2C1-Difluoroethylene" xr:uid="{00000000-0004-0000-0D00-000006010000}"/>
    <hyperlink ref="C360" r:id="rId264" display="https://en.wikipedia.org/wiki/Chloroethylene" xr:uid="{00000000-0004-0000-0D00-000007010000}"/>
    <hyperlink ref="C361" r:id="rId265" display="https://en.wikipedia.org/wiki/Fluoroethylene" xr:uid="{00000000-0004-0000-0D00-000008010000}"/>
    <hyperlink ref="C362" r:id="rId266" display="https://en.wikipedia.org/wiki/Ethylene" xr:uid="{00000000-0004-0000-0D00-000009010000}"/>
    <hyperlink ref="C363" r:id="rId267" display="https://en.wikipedia.org/wiki/Hexafluoropropylene" xr:uid="{00000000-0004-0000-0D00-00000A010000}"/>
    <hyperlink ref="C364" r:id="rId268" display="https://en.wikipedia.org/w/index.php?title=Hexafluoropropene_trimer&amp;amp;action=edit&amp;amp;redlink=1" xr:uid="{00000000-0004-0000-0D00-00000B010000}"/>
    <hyperlink ref="C365" r:id="rId269" display="https://en.wikipedia.org/wiki/1-Chloro-3%2C3%2C3-trifluoropropene" xr:uid="{00000000-0004-0000-0D00-00000C010000}"/>
    <hyperlink ref="C366" r:id="rId270" display="https://en.wikipedia.org/wiki/2%2C3%2C3%2C3-Tetrafluoropropene" xr:uid="{00000000-0004-0000-0D00-00000D010000}"/>
    <hyperlink ref="C368" r:id="rId271" display="https://en.wikipedia.org/wiki/1%2C3%2C3%2C3-Tetrafluoropropene" xr:uid="{00000000-0004-0000-0D00-00000E010000}"/>
    <hyperlink ref="C369" r:id="rId272" display="https://en.wikipedia.org/wiki/Propene" xr:uid="{00000000-0004-0000-0D00-00000F010000}"/>
    <hyperlink ref="F370" r:id="rId273" display="https://en.wikipedia.org/wiki/Occupational_exposure_limit" xr:uid="{00000000-0004-0000-0D00-000010010000}"/>
    <hyperlink ref="B371" r:id="rId274" display="https://en.wikipedia.org/wiki/American_Society_of_Heating%2C_Refrigerating_and_Air-Conditioning_Engineers" xr:uid="{00000000-0004-0000-0D00-000011010000}"/>
    <hyperlink ref="C371" r:id="rId275" display="https://en.wikipedia.org/wiki/IUPAC_nomenclature" xr:uid="{00000000-0004-0000-0D00-000012010000}"/>
    <hyperlink ref="E371" r:id="rId276" display="https://en.wikipedia.org/wiki/Global_warming_potential" xr:uid="{00000000-0004-0000-0D00-000013010000}"/>
    <hyperlink ref="F371" r:id="rId277" display="https://en.wikipedia.org/wiki/American_Society_of_Heating%2C_Refrigerating_and_Air-Conditioning_Engineers" xr:uid="{00000000-0004-0000-0D00-000014010000}"/>
    <hyperlink ref="B378" r:id="rId278" display="https://en.wikipedia.org/wiki/Chlorofluorocarbon" xr:uid="{00000000-0004-0000-0D00-000015010000}"/>
    <hyperlink ref="B379" r:id="rId279" display="https://en.wikipedia.org/wiki/Chlorofluorocarbon" xr:uid="{00000000-0004-0000-0D00-000016010000}"/>
    <hyperlink ref="B380" r:id="rId280" display="https://en.wikipedia.org/wiki/Chlorofluorocarbon" xr:uid="{00000000-0004-0000-0D00-000017010000}"/>
    <hyperlink ref="B382" r:id="rId281" display="https://en.wikipedia.org/wiki/Chlorofluorocarbon" xr:uid="{00000000-0004-0000-0D00-000018010000}"/>
    <hyperlink ref="B383" r:id="rId282" location="Hydrofluorocarbons" display="https://en.wikipedia.org/wiki/Organofluorine_chemistry#Hydrofluorocarbons" xr:uid="{00000000-0004-0000-0D00-000019010000}"/>
    <hyperlink ref="B385" r:id="rId283" display="https://en.wikipedia.org/wiki/Hydrofluoroolefin" xr:uid="{00000000-0004-0000-0D00-00001A010000}"/>
    <hyperlink ref="B386" r:id="rId284" display="https://en.wikipedia.org/wiki/Organochloride" xr:uid="{00000000-0004-0000-0D00-00001B010000}"/>
    <hyperlink ref="B387" r:id="rId285" display="https://en.wikipedia.org/wiki/Organochloride" xr:uid="{00000000-0004-0000-0D00-00001C010000}"/>
    <hyperlink ref="B389" r:id="rId286" display="https://en.wikipedia.org/wiki/Hydrocarbon" xr:uid="{00000000-0004-0000-0D00-00001D010000}"/>
    <hyperlink ref="B391" r:id="rId287" display="https://en.wikipedia.org/wiki/Alkene" xr:uid="{00000000-0004-0000-0D00-00001E010000}"/>
    <hyperlink ref="B392" r:id="rId288" display="https://en.wikipedia.org/wiki/Fluorocarbon" xr:uid="{00000000-0004-0000-0D00-00001F010000}"/>
    <hyperlink ref="B393" r:id="rId289" display="https://en.wikipedia.org/wiki/Fluorocarbon" xr:uid="{00000000-0004-0000-0D00-000020010000}"/>
    <hyperlink ref="B394" r:id="rId290" display="https://en.wikipedia.org/wiki/Organochloride" xr:uid="{00000000-0004-0000-0D00-000021010000}"/>
    <hyperlink ref="B395" r:id="rId291" display="https://en.wikipedia.org/wiki/Organochloride" xr:uid="{00000000-0004-0000-0D00-000022010000}"/>
    <hyperlink ref="B396" r:id="rId292" display="https://en.wikipedia.org/wiki/Haloalkane" xr:uid="{00000000-0004-0000-0D00-000023010000}"/>
  </hyperlinks>
  <pageMargins left="0.7" right="0.7" top="0.75" bottom="0.75" header="0.3" footer="0.3"/>
  <pageSetup paperSize="9" orientation="portrait" r:id="rId293"/>
  <drawing r:id="rId2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9A1C6D85AEC44E8AF443E67D6FB2E9" ma:contentTypeVersion="13" ma:contentTypeDescription="Opret et nyt dokument." ma:contentTypeScope="" ma:versionID="37969e4d19377b0b45a4f591c6c1bf63">
  <xsd:schema xmlns:xsd="http://www.w3.org/2001/XMLSchema" xmlns:xs="http://www.w3.org/2001/XMLSchema" xmlns:p="http://schemas.microsoft.com/office/2006/metadata/properties" xmlns:ns2="8d234197-448f-430e-b163-3cd80c063eac" xmlns:ns3="bd1881b0-4d25-41db-8dc5-353a524248b8" targetNamespace="http://schemas.microsoft.com/office/2006/metadata/properties" ma:root="true" ma:fieldsID="732240fdd6ba4debad4794e553a8575d" ns2:_="" ns3:_="">
    <xsd:import namespace="8d234197-448f-430e-b163-3cd80c063eac"/>
    <xsd:import namespace="bd1881b0-4d25-41db-8dc5-353a52424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34197-448f-430e-b163-3cd80c063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ledmærker" ma:readOnly="false" ma:fieldId="{5cf76f15-5ced-4ddc-b409-7134ff3c332f}" ma:taxonomyMulti="true" ma:sspId="cd7936ae-9db2-4ce7-9379-ae465c42d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881b0-4d25-41db-8dc5-353a524248b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16e299-1e51-40a0-b0c5-63004f1ff9e1}" ma:internalName="TaxCatchAll" ma:showField="CatchAllData" ma:web="bd1881b0-4d25-41db-8dc5-353a52424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234197-448f-430e-b163-3cd80c063eac">
      <Terms xmlns="http://schemas.microsoft.com/office/infopath/2007/PartnerControls"/>
    </lcf76f155ced4ddcb4097134ff3c332f>
    <TaxCatchAll xmlns="bd1881b0-4d25-41db-8dc5-353a524248b8" xsi:nil="true"/>
  </documentManagement>
</p:properties>
</file>

<file path=customXml/itemProps1.xml><?xml version="1.0" encoding="utf-8"?>
<ds:datastoreItem xmlns:ds="http://schemas.openxmlformats.org/officeDocument/2006/customXml" ds:itemID="{75F65AC7-0F22-492F-BC3E-15AC58C73A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47448D-5727-483C-AE6D-3F1E1EF46773}"/>
</file>

<file path=customXml/itemProps3.xml><?xml version="1.0" encoding="utf-8"?>
<ds:datastoreItem xmlns:ds="http://schemas.openxmlformats.org/officeDocument/2006/customXml" ds:itemID="{0605D8AC-DF78-441C-A834-8EFF43DD46E0}">
  <ds:schemaRefs>
    <ds:schemaRef ds:uri="http://schemas.microsoft.com/office/2006/metadata/properties"/>
    <ds:schemaRef ds:uri="http://schemas.microsoft.com/office/infopath/2007/PartnerControls"/>
    <ds:schemaRef ds:uri="1bb14a39-ae5a-463d-be32-586a04799bb1"/>
    <ds:schemaRef ds:uri="84caa7e9-d99f-4b8f-a82b-7941e36859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2022 catalog</vt:lpstr>
      <vt:lpstr>Fyldninger på div enheder</vt:lpstr>
      <vt:lpstr>Fyldninger ældre enheder</vt:lpstr>
      <vt:lpstr>Beregninger for kapillarrør</vt:lpstr>
      <vt:lpstr>Typeskilt info BOL</vt:lpstr>
      <vt:lpstr>kWh to BTU</vt:lpstr>
      <vt:lpstr>Voltage stabiliser</vt:lpstr>
      <vt:lpstr>ST enheder Bolarus</vt:lpstr>
      <vt:lpstr>GWP values</vt:lpstr>
      <vt:lpstr>List of refrigerants</vt:lpstr>
      <vt:lpstr>'Fyldninger på div enheder'!Print_Area</vt:lpstr>
      <vt:lpstr>'Fyldninger ældre enheder'!Print_Area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</dc:creator>
  <cp:lastModifiedBy>Marc Hove Hansen</cp:lastModifiedBy>
  <cp:lastPrinted>2018-12-08T11:52:27Z</cp:lastPrinted>
  <dcterms:created xsi:type="dcterms:W3CDTF">2009-03-20T10:08:36Z</dcterms:created>
  <dcterms:modified xsi:type="dcterms:W3CDTF">2026-06-16T09:07:51Z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0x010100729A1C6D85AEC44E8AF443E67D6FB2E9</vt:lpwstr>
  </property>
  <property fmtid="{D5CDD505-2E9C-101B-9397-08002B2CF9AE}" pid="3" name="Order">
    <vt:r8>412200</vt:r8>
  </property>
  <property fmtid="{D5CDD505-2E9C-101B-9397-08002B2CF9AE}" pid="4" name="MediaServiceImageTags">
    <vt:lpwstr/>
  </property>
</Properties>
</file>